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Y:\Administração\Escritório\PRESTAÇÃO DE CONTAS\Prestação de Contas 2026\prestação de jan a mar 2026\"/>
    </mc:Choice>
  </mc:AlternateContent>
  <xr:revisionPtr revIDLastSave="0" documentId="13_ncr:1_{FDC3323A-4B53-41E8-824E-35E19A6733C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pa _Resumo" sheetId="2" r:id="rId1"/>
    <sheet name="Demonstrativo das Despesas" sheetId="1" r:id="rId2"/>
    <sheet name="Contratos" sheetId="3" r:id="rId3"/>
    <sheet name="Relação de Bens" sheetId="4" r:id="rId4"/>
    <sheet name="Publicações" sheetId="5" r:id="rId5"/>
    <sheet name="Certidões" sheetId="6" r:id="rId6"/>
    <sheet name="Servidores Cedidos" sheetId="7" r:id="rId7"/>
  </sheets>
  <externalReferences>
    <externalReference r:id="rId8"/>
  </externalReferences>
  <definedNames>
    <definedName name="_xlnm.Print_Area" localSheetId="0">'Capa _Resumo'!$A$1:$G$51</definedName>
    <definedName name="_xlnm.Print_Area" localSheetId="5">Certidões!$A$1:$L$28</definedName>
    <definedName name="_xlnm.Print_Area" localSheetId="2">Contratos!$A$1:$H$30</definedName>
    <definedName name="_xlnm.Print_Area" localSheetId="1">'Demonstrativo das Despesas'!$A$1:$L$92</definedName>
    <definedName name="_xlnm.Print_Area" localSheetId="6">'Servidores Cedidos'!$A$1:$K$18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3" i="1"/>
  <c r="I24" i="1"/>
  <c r="I25" i="1"/>
  <c r="I26" i="1"/>
  <c r="I27" i="1"/>
  <c r="I28" i="1"/>
  <c r="I29" i="1"/>
  <c r="I30" i="1"/>
  <c r="I31" i="1"/>
  <c r="I32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21" i="1"/>
  <c r="F37" i="2" l="1"/>
  <c r="F19" i="2"/>
  <c r="A23" i="1" l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22" i="1"/>
  <c r="J11" i="1" l="1"/>
  <c r="L76" i="1" l="1"/>
  <c r="A11" i="1" l="1"/>
  <c r="L71" i="1" l="1"/>
  <c r="L18" i="1"/>
  <c r="F25" i="2" s="1"/>
  <c r="L77" i="1" l="1"/>
  <c r="F34" i="2" l="1"/>
  <c r="F35" i="2" s="1"/>
  <c r="J79" i="1"/>
</calcChain>
</file>

<file path=xl/sharedStrings.xml><?xml version="1.0" encoding="utf-8"?>
<sst xmlns="http://schemas.openxmlformats.org/spreadsheetml/2006/main" count="704" uniqueCount="418">
  <si>
    <t xml:space="preserve">DEMONSTRATIVO INTEGRAL DE PRESTAÇÃO DE CONTAS DAS RECEITAS E DESPESAS </t>
  </si>
  <si>
    <t>NÚMERO DO DOCUMENTO/TERMO:</t>
  </si>
  <si>
    <t>ORGÃO CONCESSOR: PREFEITURA MUNICIPAL DE AMERICANA</t>
  </si>
  <si>
    <r>
      <t>OBJETO DO CONTRATO DE GESTÃO:</t>
    </r>
    <r>
      <rPr>
        <sz val="12"/>
        <color theme="1"/>
        <rFont val="Calibri"/>
        <family val="2"/>
        <scheme val="minor"/>
      </rPr>
      <t xml:space="preserve"> </t>
    </r>
  </si>
  <si>
    <t>Data da Prestação de Contas:</t>
  </si>
  <si>
    <t>CATEGORIAS OU NATUREZA DAS DESPESAS REALIZADAS</t>
  </si>
  <si>
    <t>Data da Emissão</t>
  </si>
  <si>
    <t>Nº Documento Fiscal - NF</t>
  </si>
  <si>
    <t>Ident.Contrato associado a NF</t>
  </si>
  <si>
    <t>Fornecedor do Doc.Fiscal</t>
  </si>
  <si>
    <t>Descrição do Documento ou Natureza da Despesa</t>
  </si>
  <si>
    <t>Estado Emissor</t>
  </si>
  <si>
    <t>Valor Bruto da NF</t>
  </si>
  <si>
    <t>Valor Encargos</t>
  </si>
  <si>
    <t>Categoria da Despesa</t>
  </si>
  <si>
    <t>Valor Proveniente Rateio</t>
  </si>
  <si>
    <t>Percentual de Rateio</t>
  </si>
  <si>
    <t>VALOR - R$</t>
  </si>
  <si>
    <t>VALOR R$</t>
  </si>
  <si>
    <t>Data da Remuneração</t>
  </si>
  <si>
    <t>CPF Funcionário</t>
  </si>
  <si>
    <t>Função</t>
  </si>
  <si>
    <t>Especificação do Documento</t>
  </si>
  <si>
    <t>Nome do Funcionário/ Nat.Despesa</t>
  </si>
  <si>
    <t>CBO</t>
  </si>
  <si>
    <t>Carga Horária/Mês</t>
  </si>
  <si>
    <t>Remuneração Bruta mês</t>
  </si>
  <si>
    <t>Salário Contratual</t>
  </si>
  <si>
    <t>Data Admissão</t>
  </si>
  <si>
    <t>Data Demissão</t>
  </si>
  <si>
    <t xml:space="preserve">   </t>
  </si>
  <si>
    <t>GLOSAS</t>
  </si>
  <si>
    <t>Identificação Do documento Fiscal em análise</t>
  </si>
  <si>
    <t>Resultado da Análise</t>
  </si>
  <si>
    <t>Nº Documento Fiscal/Contrato</t>
  </si>
  <si>
    <t>Credor do Doc.Fiscal</t>
  </si>
  <si>
    <t>Valor NF</t>
  </si>
  <si>
    <t>Descrição do Documento Fiscal/Contrato</t>
  </si>
  <si>
    <t>Categoria</t>
  </si>
  <si>
    <t>Observação</t>
  </si>
  <si>
    <t>Justificativa</t>
  </si>
  <si>
    <t>VALOR DA GLOSA</t>
  </si>
  <si>
    <t xml:space="preserve">ENTIDADE BENEFICIÁRIA: </t>
  </si>
  <si>
    <t>CNPJ:</t>
  </si>
  <si>
    <t>RESPONSAVEL PELA OSC:</t>
  </si>
  <si>
    <t>OBJETO DO CONTRATO:</t>
  </si>
  <si>
    <t>ORIGEM DO RECURSO</t>
  </si>
  <si>
    <t>Dados Bancários:</t>
  </si>
  <si>
    <t>Nº Banco</t>
  </si>
  <si>
    <t>Nº Agência</t>
  </si>
  <si>
    <t>Nº Conta- Corrente</t>
  </si>
  <si>
    <t xml:space="preserve">DEMONSTRATIVO DOS REPASSES PUBLICOS RECEBIDOS </t>
  </si>
  <si>
    <t xml:space="preserve">ORIGEM DO RECURSO </t>
  </si>
  <si>
    <t xml:space="preserve">VALORES PREVISTOS </t>
  </si>
  <si>
    <t>Nº DOC.DE CRÉDITO EM C/C</t>
  </si>
  <si>
    <t>DATA DO REPASSE</t>
  </si>
  <si>
    <t xml:space="preserve">VALORES
 REPASSADOS </t>
  </si>
  <si>
    <t>RECEITAS DAS PARCELAS ANTERIORES</t>
  </si>
  <si>
    <t xml:space="preserve">RECEITAS COM APLICAÇÕES FINANCEIRAS DOS REPASSES PUBLICOS </t>
  </si>
  <si>
    <t>APLICAÇÃO FINANCEIRA</t>
  </si>
  <si>
    <t>TOTAL DOS REPASSES</t>
  </si>
  <si>
    <t xml:space="preserve">RECURSOS PROPRIOS APLICADOS PELA ENTIDADE </t>
  </si>
  <si>
    <t xml:space="preserve">                     </t>
  </si>
  <si>
    <t xml:space="preserve">DEMONSTRATIVO DAS DESPESAS REALIZADAS  </t>
  </si>
  <si>
    <t xml:space="preserve">CATEGORIA OU FINALIDADE DA DESPESA </t>
  </si>
  <si>
    <t>OBSERVAÇÕES</t>
  </si>
  <si>
    <t>PERÍODO DE REALIZAÇÃO</t>
  </si>
  <si>
    <t xml:space="preserve">VALORES APLICADOS - R$
 </t>
  </si>
  <si>
    <t>1- Bens e Materiais Permanentes</t>
  </si>
  <si>
    <t>2- Gêneros Alimentícios</t>
  </si>
  <si>
    <t>3- Locações</t>
  </si>
  <si>
    <t>4- Manutenções</t>
  </si>
  <si>
    <t>5- Materiais de Consumo</t>
  </si>
  <si>
    <t>6- Gastos Administrativos</t>
  </si>
  <si>
    <t>7- Serviços de Terceiros</t>
  </si>
  <si>
    <t>8- Utilidades Públicas</t>
  </si>
  <si>
    <t>9- Despesas Financeiras e Bancárias</t>
  </si>
  <si>
    <t>10- Diversos</t>
  </si>
  <si>
    <t>11- Recursos Humanos</t>
  </si>
  <si>
    <t>TOTAL DAS DESPESAS</t>
  </si>
  <si>
    <t xml:space="preserve">VALOR DEVOLVIDO AO ORGÃO CONCESSOR </t>
  </si>
  <si>
    <t>VALOR AUTORIZADO PARA APLICAÇÃO NA PARCELA SEGUINTE</t>
  </si>
  <si>
    <t>RECURSOS PRÓPRIOS APLICADOS PELA ENTIDADE</t>
  </si>
  <si>
    <t>Declaramos, na qualidade de responsaveis pela entidade supra epigrafada, sob as penalidades da Lei, que a despesa relacionada, examinada pelo conselho fiscal, comprova a exata aplicação dos recursos recebidos para fins indicados, conforme programa de trabalho aprovado, proposto ao Orgão Concessor.</t>
  </si>
  <si>
    <t>Membros do Conselho Fiscal</t>
  </si>
  <si>
    <r>
      <t xml:space="preserve">ÓRGÃO CONCESSOR:                           </t>
    </r>
    <r>
      <rPr>
        <sz val="12"/>
        <rFont val="Calibri"/>
        <family val="2"/>
        <scheme val="minor"/>
      </rPr>
      <t>Prefeitura Municipal de Americana</t>
    </r>
  </si>
  <si>
    <t>TOTAL DE DIVERSOS - OUTRAS DESPESAS</t>
  </si>
  <si>
    <t>Para uso do Setor de Prestação de Contas da Secretaria de Assistência Social e Direitos Humanos: ( Não Preeencher)</t>
  </si>
  <si>
    <t>VALOR TOTAL GERAL  DAS DESPESAS</t>
  </si>
  <si>
    <t>1 -RELAÇÃO DE CONTRATOS</t>
  </si>
  <si>
    <t>Número do Contrato</t>
  </si>
  <si>
    <t>Doc._Tipo</t>
  </si>
  <si>
    <t>Nome /Razão Social do Credor</t>
  </si>
  <si>
    <t>CNPJ/CPF do Credor</t>
  </si>
  <si>
    <t>Data da Assinatura Contrato</t>
  </si>
  <si>
    <t>Vigência_tipo</t>
  </si>
  <si>
    <t>Vigência Data_Inicial</t>
  </si>
  <si>
    <t>Vigência Data_Final</t>
  </si>
  <si>
    <t>Objeto</t>
  </si>
  <si>
    <t>Natureza da Contratação</t>
  </si>
  <si>
    <t>Critério de Seleção Contrato</t>
  </si>
  <si>
    <t>Artigo do Regulamento de Compras do Contrato</t>
  </si>
  <si>
    <t>Valor Montante do Contrato</t>
  </si>
  <si>
    <t>Tipo do Valor do Contrato</t>
  </si>
  <si>
    <t>(1)Pré-Estabelecida</t>
  </si>
  <si>
    <t>(1)Abastecimento de água</t>
  </si>
  <si>
    <t>(1)Cotação de Preços,</t>
  </si>
  <si>
    <t>(1)Global</t>
  </si>
  <si>
    <t>(2)Indeterminada</t>
  </si>
  <si>
    <t>(2)Alimentação</t>
  </si>
  <si>
    <t>(2)Dispensa",</t>
  </si>
  <si>
    <t>(2)Mensal</t>
  </si>
  <si>
    <t>(3)....</t>
  </si>
  <si>
    <t>(3)Aquisição de bens</t>
  </si>
  <si>
    <t>(3)Inexigibilidade",</t>
  </si>
  <si>
    <t>(4) Assessoria/consultoria</t>
  </si>
  <si>
    <t>(4)Outros (descrever)</t>
  </si>
  <si>
    <t>(5) Bens e serviços de informática</t>
  </si>
  <si>
    <t>(6) Coleta de lixo comum</t>
  </si>
  <si>
    <t>(7) Coleta de lixo hospitalar</t>
  </si>
  <si>
    <t>(8) Combustível</t>
  </si>
  <si>
    <t>(9) Contabilidade</t>
  </si>
  <si>
    <t>(10) Demais encargos sociais</t>
  </si>
  <si>
    <t>(11) FGTS</t>
  </si>
  <si>
    <t>(12) Gêneros alimentícios</t>
  </si>
  <si>
    <t>(13) Impostos</t>
  </si>
  <si>
    <t>(14) INSS - contribuição patronal</t>
  </si>
  <si>
    <t>(15) INSS - empregado</t>
  </si>
  <si>
    <t>(16) Licença de uso de software</t>
  </si>
  <si>
    <t>(17) Limpeza e conservação</t>
  </si>
  <si>
    <t>(18) Locação de Equipamentos</t>
  </si>
  <si>
    <t>(19) Locação de Imóveis</t>
  </si>
  <si>
    <t>(20) Material hospitalar</t>
  </si>
  <si>
    <t>(21) Medicamentos</t>
  </si>
  <si>
    <t>(22) Obras e reformas</t>
  </si>
  <si>
    <t>(23) Outros Serviços</t>
  </si>
  <si>
    <t>(24) Permissão de uso/serviço</t>
  </si>
  <si>
    <t>(25) Prestação de serviços</t>
  </si>
  <si>
    <t>(26) Publicidade/Propaganda</t>
  </si>
  <si>
    <t>(27) Serviço de Arquivamento</t>
  </si>
  <si>
    <t>(28) Serviço de engenharia</t>
  </si>
  <si>
    <t>(29) Serviços clínicos-laboratoriais</t>
  </si>
  <si>
    <t>(30) Serviços Jurídicos</t>
  </si>
  <si>
    <t>(31) Serviços Médicos</t>
  </si>
  <si>
    <t>(32) Telefone/Internet/Tv a Cabo</t>
  </si>
  <si>
    <t>(33) Transporte</t>
  </si>
  <si>
    <t>(34) Vale/Auxílio Alimentação</t>
  </si>
  <si>
    <t>(35) Veículos e afins</t>
  </si>
  <si>
    <t>(36) Vigilância</t>
  </si>
  <si>
    <t>(37) Outros Serviços (descrever)</t>
  </si>
  <si>
    <t>RELAÇÃO DE BENS MÓVEIS</t>
  </si>
  <si>
    <t>1 -RELAÇÃO DE BENS MÓVEIS ADQUIRIDOS</t>
  </si>
  <si>
    <t>Nº Item</t>
  </si>
  <si>
    <t xml:space="preserve"> Data da Aquisicao</t>
  </si>
  <si>
    <t>Nº do Patrimônio</t>
  </si>
  <si>
    <t>Descrição do Patrimônio</t>
  </si>
  <si>
    <t>Valor da aquisição do Patrimônio</t>
  </si>
  <si>
    <t>2- RELAÇÃO DE BENS MÓVEIS CEDIDOS</t>
  </si>
  <si>
    <t xml:space="preserve"> Data da Cessão</t>
  </si>
  <si>
    <t>Descrição do Bem Móvel</t>
  </si>
  <si>
    <t>Valor da cessão do Patrimônio</t>
  </si>
  <si>
    <t>3- RELAÇÃO DE BENS MÓVEIS BAIXADOS OU DEVOLVIDOS</t>
  </si>
  <si>
    <t xml:space="preserve"> Data da Baixa/Dev.</t>
  </si>
  <si>
    <t>Valor da Baixa/Devolução do Patrimônio</t>
  </si>
  <si>
    <t>RELAÇÃO DE BENS IMÓVEIS</t>
  </si>
  <si>
    <t>1 -RELAÇÃO DE BENS IMÓVEIS ADQUIRIDOS</t>
  </si>
  <si>
    <t>Termo de Cessão</t>
  </si>
  <si>
    <t>Descrição do Bem Imóvel</t>
  </si>
  <si>
    <t>Termo_Cessão_Permissão_Bens</t>
  </si>
  <si>
    <t>(        ) Sim           (      ) Não</t>
  </si>
  <si>
    <t>2- RELAÇÃO DE BENS IMÓVEIS CEDIDOS</t>
  </si>
  <si>
    <t>3- RELAÇÃO DE BENS IMÓVEIS BAIXADOS OU DEVOLVIDOS</t>
  </si>
  <si>
    <t xml:space="preserve">(    )Sim    </t>
  </si>
  <si>
    <t>(     ) Não</t>
  </si>
  <si>
    <t>PUBLICAÇÕES</t>
  </si>
  <si>
    <t>1- PUBLICAÇÃO DO REGULAMENTO DE COMPRAS</t>
  </si>
  <si>
    <t>Houve a publicação inicial:</t>
  </si>
  <si>
    <t>Tipo de Veículo de Comunicação</t>
  </si>
  <si>
    <t>Nome do Veículo de Comunicação</t>
  </si>
  <si>
    <t>Data da Publicação</t>
  </si>
  <si>
    <t>Endereço na internet da Publicação:</t>
  </si>
  <si>
    <t>Houve ALTERAÇÃO do regulamento após a publicação inicial</t>
  </si>
  <si>
    <t>2- PUBLICAÇÃO DO EXTRATO DE EXECUÇÃO FÍSICA E FINANCEIRA</t>
  </si>
  <si>
    <t>Há extrato de execução Física e Financeita</t>
  </si>
  <si>
    <t>Extrato foi elaborado conforme modelo</t>
  </si>
  <si>
    <t>Houve Publicação no Exercício</t>
  </si>
  <si>
    <t>4- DEMONSTRAÇÕES CONTÁBEIS</t>
  </si>
  <si>
    <t>(     ) Outros: descrever</t>
  </si>
  <si>
    <t>5- PUBLICAÇÕES DE PARECER OU ATA</t>
  </si>
  <si>
    <t>Tipo da ata ou parecer emitido (     ) 1=Conselho Fiscal; 2=Conselho de Administração; 3=Auditoria Independente,  4=Conselho de Políticas Públicas</t>
  </si>
  <si>
    <t>Conclusão do Parecer: (        )</t>
  </si>
  <si>
    <t>(1)Favorável sem Ressalvas</t>
  </si>
  <si>
    <t>(4)Adverso</t>
  </si>
  <si>
    <t>(2)Favorável com Ressalvas</t>
  </si>
  <si>
    <t>(5)Com abstenção de opinião</t>
  </si>
  <si>
    <t>(3)Desfavorável</t>
  </si>
  <si>
    <t>DECLARAÇÕES</t>
  </si>
  <si>
    <t>1- Houve contratação de empresas pertencentes</t>
  </si>
  <si>
    <t>CNPJ da Empresa</t>
  </si>
  <si>
    <t>CPF do dirigente do contratante</t>
  </si>
  <si>
    <t>2- Houve participação no quadro diretivo administrativo</t>
  </si>
  <si>
    <t>3- Compras e contratações adequadas ao regumento próprio</t>
  </si>
  <si>
    <t>TRANSPARÊNCIA</t>
  </si>
  <si>
    <t xml:space="preserve">1- Entidade Beneficiária mantém sitio na Internet para divulgar as informações previstas na Lei de Acesso à Informação </t>
  </si>
  <si>
    <t>2- Atendimento aos requisitos na divulgação das informações constantes do Arts. 7º e 8º § 1º</t>
  </si>
  <si>
    <t xml:space="preserve">artigo 7º    </t>
  </si>
  <si>
    <t>(         )atende          (      ) não atende</t>
  </si>
  <si>
    <t xml:space="preserve">artigo 8º    </t>
  </si>
  <si>
    <t>3- Atendimento aos requisitos de sítio do Arts. 8º, § 3º</t>
  </si>
  <si>
    <t>4- Atendimento aos requisitos de divulgação das informações</t>
  </si>
  <si>
    <t>3- PUBLICAÇÃO DO RELATÓRIO DE ATIVIDADES</t>
  </si>
  <si>
    <t>DADOS GERAIS DA ENTIDADE BENEFICIÁRIA</t>
  </si>
  <si>
    <t>Início da Vigência:</t>
  </si>
  <si>
    <t>Término da Vigência:</t>
  </si>
  <si>
    <t>CPF</t>
  </si>
  <si>
    <t>Data de Nascimento</t>
  </si>
  <si>
    <t>Nome</t>
  </si>
  <si>
    <t>E-mail Pessoal</t>
  </si>
  <si>
    <t>E-mail Coorporativo</t>
  </si>
  <si>
    <t>Conselho que participa</t>
  </si>
  <si>
    <t>Cargo</t>
  </si>
  <si>
    <t>Vínculo Trabalhista</t>
  </si>
  <si>
    <t>Data do término</t>
  </si>
  <si>
    <t>Data da ata de eleição ou da indicação:</t>
  </si>
  <si>
    <t>2- Certidão - Corpo Diretivo ( Prestação de Contas)</t>
  </si>
  <si>
    <t>1- Certidão - Conselho Fiscal ( Prestação de Contas)</t>
  </si>
  <si>
    <t>Data de início</t>
  </si>
  <si>
    <t>Valor Bruto da Anual da Remuneração</t>
  </si>
  <si>
    <t>RELAÇÃO DE SERVIDORES CEDIDOS</t>
  </si>
  <si>
    <t>CPF do servidor</t>
  </si>
  <si>
    <t>Cargo Público do servidor no orgão de origem</t>
  </si>
  <si>
    <t>Função desempenhada pelo servidor na Entidade</t>
  </si>
  <si>
    <t>Mês da cessão</t>
  </si>
  <si>
    <t>Carga horária/Mês</t>
  </si>
  <si>
    <t>Responsável pelo Pagto Servidor</t>
  </si>
  <si>
    <t>Remuneração Bruta Mês</t>
  </si>
  <si>
    <t>Data inicial          da Cessão</t>
  </si>
  <si>
    <t>Data final           da Cessão</t>
  </si>
  <si>
    <t>Nome do Funcionário (Servidor)</t>
  </si>
  <si>
    <t>Valor Salário Líquido + Consignado</t>
  </si>
  <si>
    <t xml:space="preserve">Daniel de Oliveira Camargo </t>
  </si>
  <si>
    <t>272.875.638-43</t>
  </si>
  <si>
    <t xml:space="preserve">daniel_oliveiracamargo@yahoo.com.br  </t>
  </si>
  <si>
    <t>rodrigofampires30@gmail.com</t>
  </si>
  <si>
    <t>esdras.sussi@gmail.com</t>
  </si>
  <si>
    <t xml:space="preserve">Rodrigo D. Barbosa Pires </t>
  </si>
  <si>
    <t xml:space="preserve">Esdras de Souza Sussi </t>
  </si>
  <si>
    <t>067.747.588-86</t>
  </si>
  <si>
    <t>062.769.108-21</t>
  </si>
  <si>
    <t>David P. Fabri – 1º Tesoureiro</t>
  </si>
  <si>
    <t>Evaldo Bueno – 2º Tesoureiro</t>
  </si>
  <si>
    <t>561.426.848-00</t>
  </si>
  <si>
    <t>123.552.677-78</t>
  </si>
  <si>
    <t>095.906.138-02</t>
  </si>
  <si>
    <t>043.084.348-82</t>
  </si>
  <si>
    <t>279.510.928-00</t>
  </si>
  <si>
    <t>123.324.548-10</t>
  </si>
  <si>
    <t>hoc.camargo@gmail.com</t>
  </si>
  <si>
    <t>lisa@rkmtransportes.com.br</t>
  </si>
  <si>
    <t>demarchi@iz.sp.gov.br</t>
  </si>
  <si>
    <t>ghdz@bol.com.br</t>
  </si>
  <si>
    <t>suri@dglnet.com.br</t>
  </si>
  <si>
    <t>bueno.evaldo14@gmail.com</t>
  </si>
  <si>
    <t>presidente</t>
  </si>
  <si>
    <t>vice presidente</t>
  </si>
  <si>
    <t>secretario</t>
  </si>
  <si>
    <t>secretaria</t>
  </si>
  <si>
    <t>1º tesoureiro</t>
  </si>
  <si>
    <t>2º tesoureiro</t>
  </si>
  <si>
    <t xml:space="preserve">Helio de Oliveira Camargo </t>
  </si>
  <si>
    <t>Lisandréa Elamos M. de Souza</t>
  </si>
  <si>
    <t xml:space="preserve">João José de Abreu Demarchi </t>
  </si>
  <si>
    <t xml:space="preserve">Gracy Helen Denucci Zanini </t>
  </si>
  <si>
    <t>não</t>
  </si>
  <si>
    <t>Benaiah</t>
  </si>
  <si>
    <t>Não</t>
  </si>
  <si>
    <t xml:space="preserve">11- RECURSOS HUMANOS </t>
  </si>
  <si>
    <t>2- GÊNEROS ALIMENTÍCIOS</t>
  </si>
  <si>
    <t>NATUREZA DAS DESPESAS</t>
  </si>
  <si>
    <t>TOTAL DE RECURSOS HUMANOS</t>
  </si>
  <si>
    <t>TOTAL DE OUTRAS DESPESAS DE RH</t>
  </si>
  <si>
    <t>SUBTOTAL DE OUTRAS DESPESAS DE RH</t>
  </si>
  <si>
    <t xml:space="preserve">11- OUTRAS DESPESAS COM RECURSOS HUMANOS </t>
  </si>
  <si>
    <t>(   X  ) Não</t>
  </si>
  <si>
    <t>Cozinheira</t>
  </si>
  <si>
    <t>Serviços Gerais</t>
  </si>
  <si>
    <t>Terapeuta Ocup.</t>
  </si>
  <si>
    <t>Cuidador</t>
  </si>
  <si>
    <t>Cuidadora</t>
  </si>
  <si>
    <t>Coordenadora</t>
  </si>
  <si>
    <t>Nutricionista</t>
  </si>
  <si>
    <t>Enfermeira Padrão</t>
  </si>
  <si>
    <t>Assistente Social</t>
  </si>
  <si>
    <t>Recepcionista</t>
  </si>
  <si>
    <t>FGTS</t>
  </si>
  <si>
    <t>GPS</t>
  </si>
  <si>
    <t>Ana Lucia F. dos Santos</t>
  </si>
  <si>
    <t>Ana Maria C. T. Neves</t>
  </si>
  <si>
    <t>Andreia dos Santos Pina</t>
  </si>
  <si>
    <t>Beatriz A. dos Santos</t>
  </si>
  <si>
    <t>Bruna L. A. dos Santos</t>
  </si>
  <si>
    <t>Daiany Renata Thomazini</t>
  </si>
  <si>
    <t>Edmara Teles Martins</t>
  </si>
  <si>
    <t>Elenice T. F. da Silva</t>
  </si>
  <si>
    <t>Enara  C. de Campos Seco</t>
  </si>
  <si>
    <t>Fernanda de O. Vieira</t>
  </si>
  <si>
    <t>Janaina V. de O. Camargo</t>
  </si>
  <si>
    <t>Juliana M. da Silva Domingues</t>
  </si>
  <si>
    <t>Marcela Cristina Barbera</t>
  </si>
  <si>
    <t>Maria Ozeni F. Santos</t>
  </si>
  <si>
    <t>Mariana S. Henriques</t>
  </si>
  <si>
    <t>Marileide L. Curvo</t>
  </si>
  <si>
    <t>Marina da Silva de Leão</t>
  </si>
  <si>
    <t>Marta de Jesus Grigolete</t>
  </si>
  <si>
    <t>Mirelli Samira Vaz</t>
  </si>
  <si>
    <t>Renata K. S. Domingues</t>
  </si>
  <si>
    <t>Ronilda Cirino Tomaz</t>
  </si>
  <si>
    <t>Rosana C. Valoto</t>
  </si>
  <si>
    <t>Rosimeire V. da S. Wiezel</t>
  </si>
  <si>
    <t>Tamiris de Assis de Sá</t>
  </si>
  <si>
    <t>Tania Ap. Lucio</t>
  </si>
  <si>
    <t>Vanusa M. S. Santos</t>
  </si>
  <si>
    <t xml:space="preserve">TIPO DE DOCUMENTO DA PRESTAÇÃO DE CONTAS:    (    X    ) TERMO DE COLABORAÇÃO; (       )TERMO DE FOMENTO; (       )EMENDA PARLAMENTAR     </t>
  </si>
  <si>
    <t xml:space="preserve">EXERCÍCIO (mês e ano): </t>
  </si>
  <si>
    <t>Associação Beneficente Residencial Evangélico Benaiah</t>
  </si>
  <si>
    <t>43.266.758/0001-89</t>
  </si>
  <si>
    <t>Helio de Oliveira Camargo</t>
  </si>
  <si>
    <t>Serviço de Acolhimento ao Idoso</t>
  </si>
  <si>
    <t>Municipal</t>
  </si>
  <si>
    <t>Holerite (parte)</t>
  </si>
  <si>
    <t>5132-05</t>
  </si>
  <si>
    <t>12x36</t>
  </si>
  <si>
    <t>5134-25</t>
  </si>
  <si>
    <t>2239-05</t>
  </si>
  <si>
    <t>5162-10</t>
  </si>
  <si>
    <t>4101-05</t>
  </si>
  <si>
    <t>2525-45</t>
  </si>
  <si>
    <t>2237-10</t>
  </si>
  <si>
    <t>2515-30</t>
  </si>
  <si>
    <t>2235-05</t>
  </si>
  <si>
    <t>3222-30</t>
  </si>
  <si>
    <t>2516-05</t>
  </si>
  <si>
    <t>4221-05</t>
  </si>
  <si>
    <t>contrato</t>
  </si>
  <si>
    <t>Vegas Card do Brasil Cartões de Credito Ltda</t>
  </si>
  <si>
    <t>Prestação de Serviços</t>
  </si>
  <si>
    <t>07.278.307/0001-06</t>
  </si>
  <si>
    <t>23/05/20212</t>
  </si>
  <si>
    <t>não tem</t>
  </si>
  <si>
    <t>PAT. Reg.080078932</t>
  </si>
  <si>
    <t>Nome: Daniel de Oliveira Camargo</t>
  </si>
  <si>
    <t>Cargo: Conselheiro Fiscal</t>
  </si>
  <si>
    <t>CPF: 272.875.638-43</t>
  </si>
  <si>
    <t>Nome: Rodrigo Daniel Barbosa Pires</t>
  </si>
  <si>
    <t>CPF: 262.769.108-21</t>
  </si>
  <si>
    <t>Nome: Esdras de Souza Sussi</t>
  </si>
  <si>
    <t>CPF: 067.747.588-86</t>
  </si>
  <si>
    <t>______________________________</t>
  </si>
  <si>
    <t>_______________________________</t>
  </si>
  <si>
    <t>________________________</t>
  </si>
  <si>
    <t>ENTIDADE BENEFICIÁRIA: ASSOCIAÇÃO BENEFICENTE RESIDENCIAL EVANGÉLICO Benaiah</t>
  </si>
  <si>
    <t>CNPJ DA ENTIDADE: 43.266.758/0001-89</t>
  </si>
  <si>
    <t>ENDEREÇO / CEP: Rua Benaiah, 290 - Jd. Terramérica I - CEP: 13648-824</t>
  </si>
  <si>
    <t>RESPONSAVEL PELA ORGANIZAÇÃO SOCIAL: HELIO DE OLIVEIRA CAMARGO</t>
  </si>
  <si>
    <t>Aux. Enfermagem</t>
  </si>
  <si>
    <t xml:space="preserve">( X  )Sim    </t>
  </si>
  <si>
    <t xml:space="preserve">(  X )Sim    </t>
  </si>
  <si>
    <t>diretoria@benaiah.org.br</t>
  </si>
  <si>
    <t>Conselho Fiscal</t>
  </si>
  <si>
    <t>( x    ) Não</t>
  </si>
  <si>
    <t>(  x   ) Não</t>
  </si>
  <si>
    <t xml:space="preserve">(x    )Sim    </t>
  </si>
  <si>
    <t>internet</t>
  </si>
  <si>
    <t>site</t>
  </si>
  <si>
    <t>https://benaiah.org.br/</t>
  </si>
  <si>
    <t>Número do CRC do Responsável:Ricardo A. Batista da Silva</t>
  </si>
  <si>
    <t>CPF do responsável: 261.473.398-93</t>
  </si>
  <si>
    <t>Situação do CRC do responsável: 1SP205028/O-3</t>
  </si>
  <si>
    <t>(  X  )Regular</t>
  </si>
  <si>
    <t>(  X   ) Não</t>
  </si>
  <si>
    <t>(    X ) Não</t>
  </si>
  <si>
    <t>Analista Financeiro</t>
  </si>
  <si>
    <t>Eduardo de Moura</t>
  </si>
  <si>
    <t>Maria Cristina Brandão Casale</t>
  </si>
  <si>
    <t>Dilene Luisa Grivol</t>
  </si>
  <si>
    <t>Giselle da Costa Valente Lima</t>
  </si>
  <si>
    <t>Aldinei de Oliveira</t>
  </si>
  <si>
    <t>SP</t>
  </si>
  <si>
    <t>Folha de pagamento - FGTS(parte)</t>
  </si>
  <si>
    <t>Folha de pagamento - GPS(parte)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</si>
  <si>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</si>
  <si>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000577596476-0</t>
  </si>
  <si>
    <t>30 h sem</t>
  </si>
  <si>
    <t>40 h sem</t>
  </si>
  <si>
    <t>44 h sem</t>
  </si>
  <si>
    <t>Psicóloga</t>
  </si>
  <si>
    <t>Americana,</t>
  </si>
  <si>
    <t>Data da Entrega Prestação:</t>
  </si>
  <si>
    <t>Nº ADITIVO:   686/2025</t>
  </si>
  <si>
    <t>(    x     ) ADITIVO Nº/ANO: 686/2025</t>
  </si>
  <si>
    <t>William Silva Pinto</t>
  </si>
  <si>
    <t>Valdirene Pereira de Lima</t>
  </si>
  <si>
    <t>Guilherme Viturino da Silva</t>
  </si>
  <si>
    <t>Caixa</t>
  </si>
  <si>
    <t>Receita Federal</t>
  </si>
  <si>
    <t>148/2025</t>
  </si>
  <si>
    <t>Nº TERMO:148/2025                                                                        EXERCICIO: 2025</t>
  </si>
  <si>
    <t>Holerite (parte)-Férias</t>
  </si>
  <si>
    <t>Comp.03/26</t>
  </si>
  <si>
    <t>PARCELA Nº 12</t>
  </si>
  <si>
    <t>Maria da H. F. dos Santos de Melo</t>
  </si>
  <si>
    <t>holerite (parte)</t>
  </si>
  <si>
    <t>000001</t>
  </si>
  <si>
    <t>30 de abril de 2026.</t>
  </si>
  <si>
    <t>Recursos humanos</t>
  </si>
  <si>
    <t>DEMONSTRATIVO INTEGRAL DAS RECEITAS E DESPESAS - EXERCÍCIO: 2026</t>
  </si>
  <si>
    <t>O(s) signatario(s), na qualidade de representante(s) da entidade beneficiária: Associação Beneficente Residencial Evangélio Benaiah, vem indicar, na forma abaixo detalhada, a aplicação dos recursos recebidos no exercicio supra mencionado, na importancia total de:       R$ 179.801,19 (Cento e setenta e nove mil, oitocentos e um reais e dezenove centavos).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</si>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</sst>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_-[$R$-416]\ * #,##0.00_-;\-[$R$-416]\ * #,##0.00_-;_-[$R$-416]\ * &quot;-&quot;??_-;_-@_-"/>
    <numFmt numFmtId="167" formatCode="000000000\-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.3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8"/>
      <color theme="4" tint="-0.249977111117893"/>
      <name val="Arial"/>
      <family val="2"/>
    </font>
    <font>
      <u/>
      <sz val="8"/>
      <color theme="4" tint="-0.249977111117893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28">
    <xf numFmtId="0" fontId="0" fillId="0" borderId="0" xfId="0"/>
    <xf numFmtId="0" fontId="3" fillId="0" borderId="0" xfId="0" applyFont="1"/>
    <xf numFmtId="0" fontId="4" fillId="3" borderId="0" xfId="0" applyFont="1" applyFill="1"/>
    <xf numFmtId="0" fontId="4" fillId="3" borderId="2" xfId="0" applyFont="1" applyFill="1" applyBorder="1"/>
    <xf numFmtId="0" fontId="4" fillId="3" borderId="3" xfId="0" applyFont="1" applyFill="1" applyBorder="1"/>
    <xf numFmtId="0" fontId="3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3" borderId="0" xfId="0" applyFont="1" applyFill="1" applyAlignment="1">
      <alignment horizontal="center"/>
    </xf>
    <xf numFmtId="0" fontId="8" fillId="4" borderId="5" xfId="0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3" borderId="2" xfId="0" applyFont="1" applyFill="1" applyBorder="1" applyAlignment="1">
      <alignment horizontal="center" vertical="distributed"/>
    </xf>
    <xf numFmtId="44" fontId="4" fillId="3" borderId="7" xfId="1" applyFont="1" applyFill="1" applyBorder="1" applyAlignment="1">
      <alignment horizontal="center" vertical="distributed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12" fillId="3" borderId="0" xfId="1" applyFont="1" applyFill="1" applyBorder="1" applyAlignment="1">
      <alignment horizontal="center" vertical="center"/>
    </xf>
    <xf numFmtId="0" fontId="8" fillId="0" borderId="0" xfId="0" applyFont="1"/>
    <xf numFmtId="0" fontId="8" fillId="4" borderId="5" xfId="0" applyFont="1" applyFill="1" applyBorder="1"/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distributed"/>
    </xf>
    <xf numFmtId="0" fontId="3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9" fillId="3" borderId="0" xfId="0" applyFont="1" applyFill="1" applyAlignment="1">
      <alignment horizontal="center" vertical="distributed"/>
    </xf>
    <xf numFmtId="0" fontId="9" fillId="3" borderId="0" xfId="0" applyFont="1" applyFill="1" applyAlignment="1">
      <alignment horizontal="center" vertical="center" wrapText="1"/>
    </xf>
    <xf numFmtId="0" fontId="3" fillId="4" borderId="0" xfId="0" applyFont="1" applyFill="1"/>
    <xf numFmtId="0" fontId="6" fillId="0" borderId="1" xfId="0" applyFont="1" applyBorder="1"/>
    <xf numFmtId="0" fontId="4" fillId="3" borderId="1" xfId="0" applyFont="1" applyFill="1" applyBorder="1"/>
    <xf numFmtId="14" fontId="3" fillId="3" borderId="4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distributed"/>
    </xf>
    <xf numFmtId="0" fontId="11" fillId="3" borderId="0" xfId="0" applyFont="1" applyFill="1" applyAlignment="1">
      <alignment horizontal="center" vertical="distributed"/>
    </xf>
    <xf numFmtId="0" fontId="4" fillId="3" borderId="0" xfId="0" applyFont="1" applyFill="1" applyAlignment="1">
      <alignment horizontal="center" vertical="distributed"/>
    </xf>
    <xf numFmtId="0" fontId="9" fillId="3" borderId="4" xfId="0" applyFont="1" applyFill="1" applyBorder="1" applyAlignment="1">
      <alignment horizontal="left" vertical="distributed"/>
    </xf>
    <xf numFmtId="0" fontId="9" fillId="3" borderId="1" xfId="0" applyFont="1" applyFill="1" applyBorder="1" applyAlignment="1">
      <alignment horizontal="center" vertical="distributed"/>
    </xf>
    <xf numFmtId="165" fontId="9" fillId="3" borderId="3" xfId="2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distributed"/>
    </xf>
    <xf numFmtId="0" fontId="9" fillId="3" borderId="6" xfId="0" applyFont="1" applyFill="1" applyBorder="1" applyAlignment="1">
      <alignment horizontal="left" vertical="distributed"/>
    </xf>
    <xf numFmtId="0" fontId="9" fillId="3" borderId="9" xfId="0" applyFont="1" applyFill="1" applyBorder="1" applyAlignment="1">
      <alignment horizontal="center" vertical="distributed"/>
    </xf>
    <xf numFmtId="0" fontId="9" fillId="3" borderId="9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165" fontId="9" fillId="3" borderId="10" xfId="2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4" fillId="0" borderId="10" xfId="0" applyFont="1" applyBorder="1"/>
    <xf numFmtId="0" fontId="11" fillId="3" borderId="1" xfId="0" applyFont="1" applyFill="1" applyBorder="1" applyAlignment="1">
      <alignment horizontal="center" vertical="distributed"/>
    </xf>
    <xf numFmtId="0" fontId="5" fillId="3" borderId="0" xfId="0" applyFont="1" applyFill="1"/>
    <xf numFmtId="0" fontId="2" fillId="4" borderId="0" xfId="0" applyFont="1" applyFill="1" applyAlignment="1">
      <alignment horizont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distributed"/>
    </xf>
    <xf numFmtId="0" fontId="9" fillId="5" borderId="4" xfId="0" applyFont="1" applyFill="1" applyBorder="1" applyAlignment="1">
      <alignment horizontal="left" vertical="center"/>
    </xf>
    <xf numFmtId="165" fontId="9" fillId="5" borderId="4" xfId="2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13" fillId="5" borderId="4" xfId="0" applyFont="1" applyFill="1" applyBorder="1" applyAlignment="1">
      <alignment horizontal="center" wrapText="1"/>
    </xf>
    <xf numFmtId="0" fontId="13" fillId="5" borderId="4" xfId="0" applyFont="1" applyFill="1" applyBorder="1" applyAlignment="1">
      <alignment wrapText="1"/>
    </xf>
    <xf numFmtId="0" fontId="6" fillId="3" borderId="0" xfId="0" applyFont="1" applyFill="1"/>
    <xf numFmtId="0" fontId="17" fillId="0" borderId="0" xfId="0" applyFont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5" borderId="0" xfId="0" applyFill="1"/>
    <xf numFmtId="0" fontId="0" fillId="0" borderId="2" xfId="0" applyBorder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1" xfId="0" applyBorder="1"/>
    <xf numFmtId="0" fontId="0" fillId="3" borderId="0" xfId="0" applyFill="1"/>
    <xf numFmtId="0" fontId="0" fillId="0" borderId="5" xfId="0" applyBorder="1"/>
    <xf numFmtId="0" fontId="20" fillId="3" borderId="0" xfId="0" applyFont="1" applyFill="1" applyAlignment="1">
      <alignment vertical="center"/>
    </xf>
    <xf numFmtId="0" fontId="0" fillId="3" borderId="4" xfId="0" applyFill="1" applyBorder="1"/>
    <xf numFmtId="0" fontId="21" fillId="0" borderId="0" xfId="0" applyFont="1"/>
    <xf numFmtId="0" fontId="20" fillId="5" borderId="0" xfId="0" applyFont="1" applyFill="1" applyAlignment="1">
      <alignment vertical="center"/>
    </xf>
    <xf numFmtId="0" fontId="0" fillId="3" borderId="4" xfId="0" applyFill="1" applyBorder="1" applyAlignment="1">
      <alignment vertical="center"/>
    </xf>
    <xf numFmtId="0" fontId="22" fillId="0" borderId="0" xfId="0" applyFont="1"/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0" fontId="24" fillId="0" borderId="0" xfId="0" applyFont="1"/>
    <xf numFmtId="0" fontId="24" fillId="0" borderId="0" xfId="0" applyFont="1" applyAlignment="1">
      <alignment horizontal="left"/>
    </xf>
    <xf numFmtId="0" fontId="0" fillId="0" borderId="4" xfId="0" applyBorder="1" applyAlignment="1">
      <alignment horizontal="center" wrapText="1"/>
    </xf>
    <xf numFmtId="14" fontId="0" fillId="3" borderId="4" xfId="0" applyNumberFormat="1" applyFill="1" applyBorder="1"/>
    <xf numFmtId="0" fontId="0" fillId="3" borderId="4" xfId="0" applyFill="1" applyBorder="1" applyAlignment="1">
      <alignment horizontal="justify" vertical="center"/>
    </xf>
    <xf numFmtId="0" fontId="24" fillId="3" borderId="4" xfId="0" applyFont="1" applyFill="1" applyBorder="1" applyAlignment="1">
      <alignment horizontal="justify" vertical="center"/>
    </xf>
    <xf numFmtId="0" fontId="27" fillId="3" borderId="4" xfId="0" applyFont="1" applyFill="1" applyBorder="1" applyAlignment="1">
      <alignment horizontal="justify" vertical="center"/>
    </xf>
    <xf numFmtId="0" fontId="0" fillId="3" borderId="6" xfId="0" applyFill="1" applyBorder="1" applyAlignment="1">
      <alignment vertical="center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25" fillId="0" borderId="4" xfId="0" applyFont="1" applyBorder="1" applyAlignment="1">
      <alignment horizontal="justify" vertical="center" wrapText="1"/>
    </xf>
    <xf numFmtId="0" fontId="25" fillId="0" borderId="4" xfId="0" applyFont="1" applyBorder="1" applyAlignment="1">
      <alignment vertical="center" wrapText="1"/>
    </xf>
    <xf numFmtId="0" fontId="0" fillId="3" borderId="3" xfId="0" applyFill="1" applyBorder="1" applyAlignment="1">
      <alignment horizontal="justify" vertical="center"/>
    </xf>
    <xf numFmtId="0" fontId="29" fillId="0" borderId="4" xfId="3" applyFont="1" applyBorder="1" applyAlignment="1">
      <alignment horizontal="justify" vertical="center"/>
    </xf>
    <xf numFmtId="0" fontId="28" fillId="0" borderId="4" xfId="0" applyFont="1" applyBorder="1" applyAlignment="1">
      <alignment vertical="center" wrapText="1"/>
    </xf>
    <xf numFmtId="0" fontId="6" fillId="4" borderId="4" xfId="0" applyFont="1" applyFill="1" applyBorder="1" applyProtection="1"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164" fontId="15" fillId="3" borderId="4" xfId="2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166" fontId="3" fillId="3" borderId="4" xfId="0" applyNumberFormat="1" applyFont="1" applyFill="1" applyBorder="1" applyAlignment="1" applyProtection="1">
      <alignment vertical="center" wrapText="1"/>
      <protection locked="0"/>
    </xf>
    <xf numFmtId="166" fontId="3" fillId="3" borderId="6" xfId="0" applyNumberFormat="1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44" fontId="3" fillId="3" borderId="6" xfId="1" applyFont="1" applyFill="1" applyBorder="1" applyAlignment="1" applyProtection="1">
      <alignment vertical="center" wrapText="1"/>
      <protection locked="0"/>
    </xf>
    <xf numFmtId="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4" fontId="4" fillId="0" borderId="6" xfId="1" applyFont="1" applyBorder="1" applyAlignment="1" applyProtection="1">
      <protection locked="0"/>
    </xf>
    <xf numFmtId="167" fontId="3" fillId="3" borderId="4" xfId="0" applyNumberFormat="1" applyFont="1" applyFill="1" applyBorder="1" applyAlignment="1" applyProtection="1">
      <alignment vertical="center" wrapText="1"/>
      <protection locked="0"/>
    </xf>
    <xf numFmtId="44" fontId="3" fillId="3" borderId="4" xfId="1" applyFont="1" applyFill="1" applyBorder="1" applyAlignment="1" applyProtection="1">
      <alignment vertical="center" wrapText="1"/>
      <protection locked="0"/>
    </xf>
    <xf numFmtId="14" fontId="3" fillId="3" borderId="4" xfId="0" applyNumberFormat="1" applyFont="1" applyFill="1" applyBorder="1" applyAlignment="1" applyProtection="1">
      <alignment vertical="center" wrapText="1"/>
      <protection locked="0"/>
    </xf>
    <xf numFmtId="44" fontId="4" fillId="0" borderId="4" xfId="1" applyFont="1" applyBorder="1" applyAlignment="1" applyProtection="1">
      <protection locked="0"/>
    </xf>
    <xf numFmtId="14" fontId="3" fillId="3" borderId="6" xfId="0" applyNumberFormat="1" applyFont="1" applyFill="1" applyBorder="1" applyAlignment="1" applyProtection="1">
      <alignment vertical="center" wrapText="1"/>
      <protection locked="0"/>
    </xf>
    <xf numFmtId="0" fontId="4" fillId="3" borderId="0" xfId="0" applyFont="1" applyFill="1" applyAlignment="1">
      <alignment horizontal="left"/>
    </xf>
    <xf numFmtId="0" fontId="6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5" fontId="15" fillId="0" borderId="3" xfId="2" applyNumberFormat="1" applyFont="1" applyBorder="1" applyAlignment="1" applyProtection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5" fontId="15" fillId="3" borderId="3" xfId="2" applyNumberFormat="1" applyFont="1" applyFill="1" applyBorder="1" applyAlignment="1" applyProtection="1"/>
    <xf numFmtId="165" fontId="16" fillId="5" borderId="3" xfId="2" applyNumberFormat="1" applyFont="1" applyFill="1" applyBorder="1" applyAlignment="1" applyProtection="1">
      <alignment horizontal="center" vertical="center"/>
    </xf>
    <xf numFmtId="165" fontId="4" fillId="0" borderId="3" xfId="2" applyNumberFormat="1" applyFont="1" applyBorder="1" applyAlignment="1" applyProtection="1"/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vertical="center"/>
    </xf>
    <xf numFmtId="44" fontId="3" fillId="0" borderId="11" xfId="1" applyFont="1" applyBorder="1" applyProtection="1"/>
    <xf numFmtId="49" fontId="12" fillId="0" borderId="2" xfId="0" applyNumberFormat="1" applyFont="1" applyBorder="1" applyAlignment="1">
      <alignment vertical="center"/>
    </xf>
    <xf numFmtId="44" fontId="3" fillId="0" borderId="4" xfId="1" applyFont="1" applyBorder="1" applyProtection="1"/>
    <xf numFmtId="49" fontId="12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4" fontId="6" fillId="5" borderId="4" xfId="1" applyFont="1" applyFill="1" applyBorder="1" applyAlignment="1" applyProtection="1">
      <alignment horizontal="center" vertical="center"/>
    </xf>
    <xf numFmtId="44" fontId="6" fillId="0" borderId="4" xfId="1" applyFont="1" applyBorder="1" applyAlignment="1" applyProtection="1">
      <alignment horizontal="center"/>
    </xf>
    <xf numFmtId="44" fontId="4" fillId="0" borderId="4" xfId="1" applyFont="1" applyBorder="1" applyAlignment="1" applyProtection="1">
      <alignment horizontal="center"/>
    </xf>
    <xf numFmtId="0" fontId="3" fillId="4" borderId="0" xfId="0" applyFont="1" applyFill="1" applyAlignment="1">
      <alignment wrapText="1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0" fillId="0" borderId="4" xfId="0" applyBorder="1" applyAlignment="1">
      <alignment horizontal="justify" vertical="justify"/>
    </xf>
    <xf numFmtId="14" fontId="0" fillId="0" borderId="4" xfId="0" applyNumberFormat="1" applyBorder="1"/>
    <xf numFmtId="0" fontId="4" fillId="3" borderId="0" xfId="0" applyFont="1" applyFill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3" fillId="4" borderId="4" xfId="0" applyFont="1" applyFill="1" applyBorder="1"/>
    <xf numFmtId="0" fontId="3" fillId="0" borderId="6" xfId="0" applyFont="1" applyBorder="1" applyAlignment="1">
      <alignment horizontal="center" vertical="distributed"/>
    </xf>
    <xf numFmtId="0" fontId="3" fillId="3" borderId="4" xfId="0" applyFont="1" applyFill="1" applyBorder="1" applyAlignment="1">
      <alignment horizontal="center" vertical="distributed"/>
    </xf>
    <xf numFmtId="0" fontId="3" fillId="3" borderId="2" xfId="0" applyFont="1" applyFill="1" applyBorder="1" applyAlignment="1">
      <alignment horizontal="center" vertical="distributed"/>
    </xf>
    <xf numFmtId="0" fontId="3" fillId="3" borderId="6" xfId="0" applyFont="1" applyFill="1" applyBorder="1" applyAlignment="1">
      <alignment horizontal="center" vertical="distributed"/>
    </xf>
    <xf numFmtId="0" fontId="6" fillId="3" borderId="4" xfId="0" applyFont="1" applyFill="1" applyBorder="1" applyAlignment="1">
      <alignment horizontal="center" vertical="center" wrapText="1"/>
    </xf>
    <xf numFmtId="167" fontId="3" fillId="3" borderId="4" xfId="0" applyNumberFormat="1" applyFont="1" applyFill="1" applyBorder="1" applyAlignment="1">
      <alignment vertical="center" wrapText="1"/>
    </xf>
    <xf numFmtId="44" fontId="3" fillId="3" borderId="4" xfId="1" applyFont="1" applyFill="1" applyBorder="1" applyAlignment="1" applyProtection="1">
      <alignment vertical="center" wrapText="1"/>
    </xf>
    <xf numFmtId="14" fontId="3" fillId="3" borderId="4" xfId="0" applyNumberFormat="1" applyFont="1" applyFill="1" applyBorder="1" applyAlignment="1">
      <alignment vertical="center" wrapText="1"/>
    </xf>
    <xf numFmtId="0" fontId="26" fillId="0" borderId="4" xfId="3" applyBorder="1" applyAlignment="1">
      <alignment vertical="center" wrapText="1"/>
    </xf>
    <xf numFmtId="14" fontId="0" fillId="3" borderId="4" xfId="0" applyNumberFormat="1" applyFill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5" fillId="0" borderId="4" xfId="0" applyFont="1" applyBorder="1" applyAlignment="1">
      <alignment horizontal="right" vertical="center" wrapText="1"/>
    </xf>
    <xf numFmtId="0" fontId="25" fillId="0" borderId="4" xfId="0" applyFont="1" applyBorder="1" applyAlignment="1">
      <alignment horizontal="right" vertical="center"/>
    </xf>
    <xf numFmtId="4" fontId="3" fillId="3" borderId="4" xfId="0" applyNumberFormat="1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>
      <alignment horizontal="center"/>
    </xf>
    <xf numFmtId="49" fontId="3" fillId="3" borderId="12" xfId="0" applyNumberFormat="1" applyFont="1" applyFill="1" applyBorder="1" applyAlignment="1" applyProtection="1">
      <alignment horizontal="right" vertical="center"/>
      <protection locked="0"/>
    </xf>
    <xf numFmtId="14" fontId="4" fillId="3" borderId="0" xfId="0" applyNumberFormat="1" applyFont="1" applyFill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9" fillId="5" borderId="9" xfId="0" applyFont="1" applyFill="1" applyBorder="1" applyAlignment="1">
      <alignment vertical="distributed"/>
    </xf>
    <xf numFmtId="0" fontId="30" fillId="0" borderId="4" xfId="0" applyFont="1" applyBorder="1"/>
    <xf numFmtId="0" fontId="30" fillId="0" borderId="4" xfId="0" applyFont="1" applyBorder="1" applyProtection="1">
      <protection locked="0"/>
    </xf>
    <xf numFmtId="0" fontId="30" fillId="0" borderId="11" xfId="0" applyFont="1" applyBorder="1"/>
    <xf numFmtId="0" fontId="4" fillId="3" borderId="0" xfId="0" applyFont="1" applyFill="1" applyProtection="1">
      <protection locked="0"/>
    </xf>
    <xf numFmtId="164" fontId="15" fillId="3" borderId="12" xfId="2" applyNumberFormat="1" applyFont="1" applyFill="1" applyBorder="1" applyAlignment="1" applyProtection="1">
      <alignment horizontal="center" vertical="center"/>
    </xf>
    <xf numFmtId="14" fontId="4" fillId="3" borderId="0" xfId="0" applyNumberFormat="1" applyFont="1" applyFill="1"/>
    <xf numFmtId="17" fontId="4" fillId="3" borderId="0" xfId="0" applyNumberFormat="1" applyFont="1" applyFill="1" applyProtection="1">
      <protection locked="0"/>
    </xf>
    <xf numFmtId="0" fontId="3" fillId="4" borderId="5" xfId="0" applyFont="1" applyFill="1" applyBorder="1"/>
    <xf numFmtId="0" fontId="3" fillId="0" borderId="0" xfId="0" applyFont="1" applyAlignment="1" applyProtection="1">
      <alignment vertical="center"/>
      <protection locked="0"/>
    </xf>
    <xf numFmtId="0" fontId="30" fillId="0" borderId="13" xfId="0" applyFont="1" applyBorder="1" applyAlignment="1">
      <alignment vertical="center"/>
    </xf>
    <xf numFmtId="44" fontId="4" fillId="0" borderId="4" xfId="1" applyFont="1" applyBorder="1" applyAlignment="1" applyProtection="1">
      <alignment vertical="center"/>
      <protection locked="0"/>
    </xf>
    <xf numFmtId="44" fontId="4" fillId="0" borderId="6" xfId="1" applyFont="1" applyBorder="1" applyAlignment="1" applyProtection="1">
      <alignment vertical="center"/>
      <protection locked="0"/>
    </xf>
    <xf numFmtId="0" fontId="7" fillId="5" borderId="0" xfId="0" applyFont="1" applyFill="1" applyAlignment="1">
      <alignment horizontal="center"/>
    </xf>
    <xf numFmtId="0" fontId="9" fillId="3" borderId="9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44" fontId="4" fillId="2" borderId="1" xfId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44" fontId="4" fillId="2" borderId="3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12" fillId="3" borderId="0" xfId="0" applyFont="1" applyFill="1" applyAlignment="1">
      <alignment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4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4" borderId="0" xfId="0" applyFont="1" applyFill="1" applyAlignment="1">
      <alignment horizontal="center" vertical="distributed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2" fillId="4" borderId="8" xfId="0" applyFont="1" applyFill="1" applyBorder="1" applyAlignment="1">
      <alignment vertical="center" wrapText="1"/>
    </xf>
    <xf numFmtId="0" fontId="17" fillId="5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9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</cellXfs>
  <cellStyles count="4">
    <cellStyle name="Hiperlink" xfId="3" builtinId="8"/>
    <cellStyle name="Moeda" xfId="1" builtinId="4"/>
    <cellStyle name="Moeda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26.179.49.239\Administra&#231;&#227;o\Escrit&#243;rio\PRESTA&#199;&#195;O%20DE%20CONTAS\Presta&#231;&#227;o%20de%20Contas%202026\Presta&#231;&#227;o%20de%20Contas%20Municipal%20-%2011%20fevereiro%202026.xlsx" TargetMode="External"/><Relationship Id="rId1" Type="http://schemas.openxmlformats.org/officeDocument/2006/relationships/externalLinkPath" Target="Presta&#231;&#227;o%20de%20Contas%20Municipal%20-%2011%20feverei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 _Resumo"/>
      <sheetName val="Demonstrativo das Despesas"/>
      <sheetName val="Contratos"/>
      <sheetName val="Relação de Bens"/>
      <sheetName val="Publicações"/>
      <sheetName val="Certidões"/>
      <sheetName val="Servidores Cedidos"/>
    </sheetNames>
    <sheetDataSet>
      <sheetData sheetId="0"/>
      <sheetData sheetId="1">
        <row r="21">
          <cell r="I21">
            <v>3150</v>
          </cell>
        </row>
        <row r="22">
          <cell r="I22">
            <v>2600</v>
          </cell>
        </row>
        <row r="23">
          <cell r="I23">
            <v>2600</v>
          </cell>
        </row>
        <row r="24">
          <cell r="I24">
            <v>5200</v>
          </cell>
        </row>
        <row r="25">
          <cell r="I25">
            <v>2600</v>
          </cell>
        </row>
        <row r="26">
          <cell r="I26">
            <v>2600</v>
          </cell>
        </row>
        <row r="27">
          <cell r="I27">
            <v>3150</v>
          </cell>
        </row>
        <row r="28">
          <cell r="I28">
            <v>3150</v>
          </cell>
        </row>
        <row r="29">
          <cell r="I29">
            <v>2600</v>
          </cell>
        </row>
        <row r="30">
          <cell r="I30">
            <v>3150</v>
          </cell>
        </row>
        <row r="31">
          <cell r="I31">
            <v>2600</v>
          </cell>
        </row>
        <row r="32">
          <cell r="I32">
            <v>6800</v>
          </cell>
        </row>
        <row r="34">
          <cell r="I34">
            <v>4100</v>
          </cell>
        </row>
        <row r="35">
          <cell r="I35">
            <v>3150</v>
          </cell>
        </row>
        <row r="36">
          <cell r="I36">
            <v>3150</v>
          </cell>
        </row>
        <row r="37">
          <cell r="I37">
            <v>5200</v>
          </cell>
        </row>
        <row r="38">
          <cell r="I38">
            <v>3150</v>
          </cell>
        </row>
        <row r="39">
          <cell r="I39">
            <v>5200</v>
          </cell>
        </row>
        <row r="40">
          <cell r="I40">
            <v>3150</v>
          </cell>
        </row>
        <row r="41">
          <cell r="I41">
            <v>2600</v>
          </cell>
        </row>
        <row r="42">
          <cell r="I42">
            <v>5200</v>
          </cell>
        </row>
        <row r="43">
          <cell r="I43">
            <v>3150</v>
          </cell>
        </row>
        <row r="44">
          <cell r="I44">
            <v>3150</v>
          </cell>
        </row>
        <row r="45">
          <cell r="I45">
            <v>2600</v>
          </cell>
        </row>
        <row r="46">
          <cell r="I46">
            <v>3150</v>
          </cell>
        </row>
        <row r="47">
          <cell r="I47">
            <v>3150</v>
          </cell>
        </row>
        <row r="48">
          <cell r="I48">
            <v>3150</v>
          </cell>
        </row>
        <row r="49">
          <cell r="I49">
            <v>5200</v>
          </cell>
        </row>
        <row r="50">
          <cell r="I50">
            <v>3150</v>
          </cell>
        </row>
        <row r="51">
          <cell r="I51">
            <v>2600</v>
          </cell>
        </row>
        <row r="52">
          <cell r="I52">
            <v>2600</v>
          </cell>
        </row>
        <row r="53">
          <cell r="I53">
            <v>3150</v>
          </cell>
        </row>
        <row r="54">
          <cell r="I54">
            <v>2600</v>
          </cell>
        </row>
        <row r="55">
          <cell r="I55">
            <v>3150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iretoria@benaiah.org.br" TargetMode="External"/><Relationship Id="rId2" Type="http://schemas.openxmlformats.org/officeDocument/2006/relationships/hyperlink" Target="mailto:daniel_oliveiracamargo@yahoo.com.br" TargetMode="External"/><Relationship Id="rId1" Type="http://schemas.openxmlformats.org/officeDocument/2006/relationships/hyperlink" Target="mailto:daniel_oliveiracamargo@yahoo.com.br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1"/>
  <sheetViews>
    <sheetView topLeftCell="A19" zoomScaleNormal="100" workbookViewId="0">
      <selection activeCell="M36" sqref="M36"/>
    </sheetView>
  </sheetViews>
  <sheetFormatPr defaultColWidth="8.85546875" defaultRowHeight="15.75" x14ac:dyDescent="0.25"/>
  <cols>
    <col min="1" max="1" width="1" style="1" customWidth="1"/>
    <col min="2" max="2" width="31.85546875" style="1" customWidth="1"/>
    <col min="3" max="3" width="21.5703125" style="1" customWidth="1"/>
    <col min="4" max="4" width="22.5703125" style="1" customWidth="1"/>
    <col min="5" max="5" width="24.5703125" style="1" customWidth="1"/>
    <col min="6" max="6" width="27.42578125" style="1" customWidth="1"/>
    <col min="7" max="7" width="1" style="1" customWidth="1"/>
    <col min="8" max="16384" width="8.85546875" style="1"/>
  </cols>
  <sheetData>
    <row r="1" spans="2:6" ht="21.6" customHeight="1" x14ac:dyDescent="0.25">
      <c r="B1" s="197" t="s">
        <v>415</v>
      </c>
      <c r="C1" s="198"/>
      <c r="D1" s="198"/>
      <c r="E1" s="198"/>
      <c r="F1" s="199"/>
    </row>
    <row r="2" spans="2:6" x14ac:dyDescent="0.25">
      <c r="B2" s="2" t="s">
        <v>406</v>
      </c>
      <c r="C2" s="2" t="s">
        <v>398</v>
      </c>
      <c r="D2" s="2"/>
      <c r="E2" s="143" t="s">
        <v>397</v>
      </c>
      <c r="F2" s="171"/>
    </row>
    <row r="3" spans="2:6" ht="8.4499999999999993" customHeight="1" x14ac:dyDescent="0.25">
      <c r="B3" s="5"/>
      <c r="C3" s="5"/>
      <c r="D3" s="5"/>
      <c r="E3" s="5"/>
      <c r="F3" s="5"/>
    </row>
    <row r="4" spans="2:6" x14ac:dyDescent="0.25">
      <c r="B4" s="200" t="s">
        <v>85</v>
      </c>
      <c r="C4" s="200"/>
      <c r="D4" s="200"/>
      <c r="E4" s="200"/>
      <c r="F4" s="200"/>
    </row>
    <row r="5" spans="2:6" x14ac:dyDescent="0.25">
      <c r="B5" s="2" t="s">
        <v>42</v>
      </c>
      <c r="C5" s="27" t="s">
        <v>324</v>
      </c>
      <c r="D5" s="3"/>
      <c r="E5" s="3"/>
      <c r="F5" s="4"/>
    </row>
    <row r="6" spans="2:6" x14ac:dyDescent="0.25">
      <c r="B6" s="143" t="s">
        <v>43</v>
      </c>
      <c r="C6" s="144" t="s">
        <v>325</v>
      </c>
      <c r="D6" s="145"/>
      <c r="E6" s="2"/>
      <c r="F6" s="2"/>
    </row>
    <row r="7" spans="2:6" x14ac:dyDescent="0.25">
      <c r="B7" s="2" t="s">
        <v>44</v>
      </c>
      <c r="C7" s="27" t="s">
        <v>326</v>
      </c>
      <c r="D7" s="3"/>
      <c r="E7" s="3"/>
      <c r="F7" s="4"/>
    </row>
    <row r="8" spans="2:6" x14ac:dyDescent="0.25">
      <c r="B8" s="2" t="s">
        <v>45</v>
      </c>
      <c r="C8" s="27" t="s">
        <v>327</v>
      </c>
      <c r="D8" s="3"/>
      <c r="E8" s="3"/>
      <c r="F8" s="4"/>
    </row>
    <row r="9" spans="2:6" x14ac:dyDescent="0.25">
      <c r="B9" s="2" t="s">
        <v>46</v>
      </c>
      <c r="C9" s="27" t="s">
        <v>328</v>
      </c>
      <c r="D9" s="3"/>
      <c r="E9" s="3"/>
      <c r="F9" s="4"/>
    </row>
    <row r="10" spans="2:6" x14ac:dyDescent="0.25">
      <c r="B10" s="2"/>
      <c r="C10" s="143" t="s">
        <v>47</v>
      </c>
      <c r="D10" s="146" t="s">
        <v>48</v>
      </c>
      <c r="E10" s="146" t="s">
        <v>49</v>
      </c>
      <c r="F10" s="146" t="s">
        <v>50</v>
      </c>
    </row>
    <row r="11" spans="2:6" x14ac:dyDescent="0.25">
      <c r="B11" s="97" t="s">
        <v>409</v>
      </c>
      <c r="C11" s="25"/>
      <c r="D11" s="147">
        <v>104</v>
      </c>
      <c r="E11" s="147">
        <v>278</v>
      </c>
      <c r="F11" s="163" t="s">
        <v>391</v>
      </c>
    </row>
    <row r="12" spans="2:6" x14ac:dyDescent="0.25">
      <c r="B12" s="7"/>
      <c r="C12" s="7"/>
      <c r="D12" s="7"/>
      <c r="E12" s="7"/>
      <c r="F12" s="7"/>
    </row>
    <row r="13" spans="2:6" ht="15.6" customHeight="1" x14ac:dyDescent="0.25">
      <c r="B13" s="188" t="s">
        <v>51</v>
      </c>
      <c r="C13" s="201"/>
      <c r="D13" s="201"/>
      <c r="E13" s="201"/>
      <c r="F13" s="189"/>
    </row>
    <row r="14" spans="2:6" ht="33.6" customHeight="1" x14ac:dyDescent="0.25">
      <c r="B14" s="148" t="s">
        <v>52</v>
      </c>
      <c r="C14" s="149" t="s">
        <v>53</v>
      </c>
      <c r="D14" s="149" t="s">
        <v>54</v>
      </c>
      <c r="E14" s="150" t="s">
        <v>55</v>
      </c>
      <c r="F14" s="151" t="s">
        <v>56</v>
      </c>
    </row>
    <row r="15" spans="2:6" ht="48" customHeight="1" x14ac:dyDescent="0.25">
      <c r="B15" s="152" t="s">
        <v>328</v>
      </c>
      <c r="C15" s="172">
        <v>155812</v>
      </c>
      <c r="D15" s="164" t="s">
        <v>412</v>
      </c>
      <c r="E15" s="98">
        <v>46106</v>
      </c>
      <c r="F15" s="99">
        <v>179801.19</v>
      </c>
    </row>
    <row r="16" spans="2:6" x14ac:dyDescent="0.25">
      <c r="B16" s="114" t="s">
        <v>57</v>
      </c>
      <c r="C16" s="115"/>
      <c r="D16" s="115"/>
      <c r="E16" s="116"/>
      <c r="F16" s="117">
        <v>0</v>
      </c>
    </row>
    <row r="17" spans="2:7" x14ac:dyDescent="0.25">
      <c r="B17" s="118" t="s">
        <v>58</v>
      </c>
      <c r="C17" s="119"/>
      <c r="D17" s="119"/>
      <c r="E17" s="120"/>
      <c r="F17" s="117">
        <v>0</v>
      </c>
    </row>
    <row r="18" spans="2:7" x14ac:dyDescent="0.25">
      <c r="B18" s="118" t="s">
        <v>59</v>
      </c>
      <c r="C18" s="119"/>
      <c r="D18" s="119"/>
      <c r="E18" s="120"/>
      <c r="F18" s="121">
        <v>0</v>
      </c>
    </row>
    <row r="19" spans="2:7" ht="36" customHeight="1" x14ac:dyDescent="0.25">
      <c r="B19" s="202" t="s">
        <v>60</v>
      </c>
      <c r="C19" s="203"/>
      <c r="D19" s="203"/>
      <c r="E19" s="204"/>
      <c r="F19" s="122">
        <f>SUM(F15:F18)</f>
        <v>179801.19</v>
      </c>
    </row>
    <row r="20" spans="2:7" ht="23.1" customHeight="1" x14ac:dyDescent="0.25">
      <c r="B20" s="205" t="s">
        <v>61</v>
      </c>
      <c r="C20" s="206"/>
      <c r="D20" s="206"/>
      <c r="E20" s="207"/>
      <c r="F20" s="123">
        <v>0</v>
      </c>
      <c r="G20" s="1" t="s">
        <v>62</v>
      </c>
    </row>
    <row r="21" spans="2:7" ht="57.6" customHeight="1" x14ac:dyDescent="0.25">
      <c r="B21" s="196" t="s">
        <v>416</v>
      </c>
      <c r="C21" s="196"/>
      <c r="D21" s="196"/>
      <c r="E21" s="196"/>
      <c r="F21" s="196"/>
    </row>
    <row r="22" spans="2:7" ht="15.6" customHeight="1" x14ac:dyDescent="0.25">
      <c r="B22" s="210" t="s">
        <v>63</v>
      </c>
      <c r="C22" s="211"/>
      <c r="D22" s="211"/>
      <c r="E22" s="211"/>
      <c r="F22" s="212"/>
    </row>
    <row r="23" spans="2:7" ht="30.95" customHeight="1" x14ac:dyDescent="0.25">
      <c r="B23" s="124" t="s">
        <v>64</v>
      </c>
      <c r="C23" s="125"/>
      <c r="D23" s="126" t="s">
        <v>65</v>
      </c>
      <c r="E23" s="127" t="s">
        <v>66</v>
      </c>
      <c r="F23" s="128" t="s">
        <v>67</v>
      </c>
    </row>
    <row r="24" spans="2:7" x14ac:dyDescent="0.25">
      <c r="B24" s="213" t="s">
        <v>68</v>
      </c>
      <c r="C24" s="213"/>
      <c r="D24" s="129"/>
      <c r="E24" s="126"/>
      <c r="F24" s="130">
        <v>0</v>
      </c>
    </row>
    <row r="25" spans="2:7" x14ac:dyDescent="0.25">
      <c r="B25" s="208" t="s">
        <v>69</v>
      </c>
      <c r="C25" s="209"/>
      <c r="D25" s="131"/>
      <c r="E25" s="126"/>
      <c r="F25" s="132">
        <f>'Demonstrativo das Despesas'!L18</f>
        <v>0</v>
      </c>
    </row>
    <row r="26" spans="2:7" x14ac:dyDescent="0.25">
      <c r="B26" s="208" t="s">
        <v>70</v>
      </c>
      <c r="C26" s="209"/>
      <c r="D26" s="133"/>
      <c r="E26" s="134"/>
      <c r="F26" s="132">
        <v>0</v>
      </c>
    </row>
    <row r="27" spans="2:7" x14ac:dyDescent="0.25">
      <c r="B27" s="208" t="s">
        <v>71</v>
      </c>
      <c r="C27" s="209"/>
      <c r="D27" s="133"/>
      <c r="E27" s="134"/>
      <c r="F27" s="132">
        <v>0</v>
      </c>
    </row>
    <row r="28" spans="2:7" x14ac:dyDescent="0.25">
      <c r="B28" s="208" t="s">
        <v>72</v>
      </c>
      <c r="C28" s="209"/>
      <c r="D28" s="133"/>
      <c r="E28" s="134"/>
      <c r="F28" s="132">
        <v>0</v>
      </c>
    </row>
    <row r="29" spans="2:7" x14ac:dyDescent="0.25">
      <c r="B29" s="208" t="s">
        <v>73</v>
      </c>
      <c r="C29" s="209"/>
      <c r="D29" s="133"/>
      <c r="E29" s="134"/>
      <c r="F29" s="132">
        <v>0</v>
      </c>
    </row>
    <row r="30" spans="2:7" x14ac:dyDescent="0.25">
      <c r="B30" s="208" t="s">
        <v>74</v>
      </c>
      <c r="C30" s="209"/>
      <c r="D30" s="133"/>
      <c r="E30" s="134"/>
      <c r="F30" s="132">
        <v>0</v>
      </c>
    </row>
    <row r="31" spans="2:7" x14ac:dyDescent="0.25">
      <c r="B31" s="208" t="s">
        <v>75</v>
      </c>
      <c r="C31" s="209"/>
      <c r="D31" s="133"/>
      <c r="E31" s="134"/>
      <c r="F31" s="132">
        <v>0</v>
      </c>
    </row>
    <row r="32" spans="2:7" ht="18" customHeight="1" x14ac:dyDescent="0.25">
      <c r="B32" s="208" t="s">
        <v>76</v>
      </c>
      <c r="C32" s="209"/>
      <c r="D32" s="133"/>
      <c r="E32" s="134"/>
      <c r="F32" s="132">
        <v>0</v>
      </c>
    </row>
    <row r="33" spans="2:6" x14ac:dyDescent="0.25">
      <c r="B33" s="208" t="s">
        <v>77</v>
      </c>
      <c r="C33" s="209"/>
      <c r="D33" s="133"/>
      <c r="E33" s="134"/>
      <c r="F33" s="132">
        <v>0</v>
      </c>
    </row>
    <row r="34" spans="2:6" x14ac:dyDescent="0.25">
      <c r="B34" s="208" t="s">
        <v>78</v>
      </c>
      <c r="C34" s="209"/>
      <c r="D34" s="133"/>
      <c r="E34" s="134"/>
      <c r="F34" s="132">
        <f>'Demonstrativo das Despesas'!L77</f>
        <v>149801.19</v>
      </c>
    </row>
    <row r="35" spans="2:6" ht="36.6" customHeight="1" x14ac:dyDescent="0.25">
      <c r="B35" s="205" t="s">
        <v>79</v>
      </c>
      <c r="C35" s="206"/>
      <c r="D35" s="206"/>
      <c r="E35" s="207"/>
      <c r="F35" s="135">
        <f>SUM(F24:F34)</f>
        <v>149801.19</v>
      </c>
    </row>
    <row r="36" spans="2:6" x14ac:dyDescent="0.25">
      <c r="B36" s="215" t="s">
        <v>80</v>
      </c>
      <c r="C36" s="216"/>
      <c r="D36" s="216"/>
      <c r="E36" s="217"/>
      <c r="F36" s="136">
        <v>0</v>
      </c>
    </row>
    <row r="37" spans="2:6" x14ac:dyDescent="0.25">
      <c r="B37" s="215" t="s">
        <v>81</v>
      </c>
      <c r="C37" s="216"/>
      <c r="D37" s="216"/>
      <c r="E37" s="217"/>
      <c r="F37" s="137">
        <f>F19-F35</f>
        <v>30000</v>
      </c>
    </row>
    <row r="38" spans="2:6" ht="20.45" customHeight="1" x14ac:dyDescent="0.25">
      <c r="B38" s="218" t="s">
        <v>82</v>
      </c>
      <c r="C38" s="219"/>
      <c r="D38" s="219"/>
      <c r="E38" s="220"/>
      <c r="F38" s="137">
        <v>0</v>
      </c>
    </row>
    <row r="39" spans="2:6" ht="68.45" customHeight="1" x14ac:dyDescent="0.25">
      <c r="B39" s="221" t="s">
        <v>83</v>
      </c>
      <c r="C39" s="221"/>
      <c r="D39" s="221"/>
      <c r="E39" s="221"/>
      <c r="F39" s="221"/>
    </row>
    <row r="40" spans="2:6" x14ac:dyDescent="0.25">
      <c r="B40" s="143" t="s">
        <v>396</v>
      </c>
      <c r="C40" s="165" t="s">
        <v>413</v>
      </c>
      <c r="D40" s="25"/>
      <c r="E40" s="175"/>
      <c r="F40" s="25"/>
    </row>
    <row r="41" spans="2:6" x14ac:dyDescent="0.25">
      <c r="B41" s="2"/>
      <c r="D41" s="25"/>
      <c r="E41" s="2" t="s">
        <v>326</v>
      </c>
      <c r="F41" s="25"/>
    </row>
    <row r="42" spans="2:6" x14ac:dyDescent="0.25">
      <c r="C42" s="7"/>
      <c r="D42" s="25"/>
      <c r="E42" s="25" t="s">
        <v>417</v>
      </c>
      <c r="F42" s="25"/>
    </row>
    <row r="43" spans="2:6" x14ac:dyDescent="0.25">
      <c r="B43" s="2" t="s">
        <v>84</v>
      </c>
      <c r="C43" s="138"/>
      <c r="D43" s="138"/>
      <c r="E43" s="138"/>
      <c r="F43" s="138"/>
    </row>
    <row r="44" spans="2:6" x14ac:dyDescent="0.25">
      <c r="B44" s="6"/>
      <c r="C44" s="2"/>
      <c r="D44" s="2"/>
      <c r="E44" s="2"/>
      <c r="F44" s="2"/>
    </row>
    <row r="45" spans="2:6" x14ac:dyDescent="0.25">
      <c r="B45" s="113" t="s">
        <v>357</v>
      </c>
      <c r="C45" s="8"/>
      <c r="D45" s="2" t="s">
        <v>358</v>
      </c>
      <c r="E45" s="8"/>
      <c r="F45" s="8" t="s">
        <v>359</v>
      </c>
    </row>
    <row r="46" spans="2:6" x14ac:dyDescent="0.25">
      <c r="B46" s="6" t="s">
        <v>350</v>
      </c>
      <c r="C46" s="8"/>
      <c r="D46" s="6" t="s">
        <v>353</v>
      </c>
      <c r="E46" s="8"/>
      <c r="F46" s="6" t="s">
        <v>355</v>
      </c>
    </row>
    <row r="47" spans="2:6" x14ac:dyDescent="0.25">
      <c r="B47" s="113" t="s">
        <v>351</v>
      </c>
      <c r="C47" s="8"/>
      <c r="D47" s="113" t="s">
        <v>351</v>
      </c>
      <c r="E47" s="8"/>
      <c r="F47" s="113" t="s">
        <v>351</v>
      </c>
    </row>
    <row r="48" spans="2:6" s="139" customFormat="1" ht="15.6" customHeight="1" x14ac:dyDescent="0.25">
      <c r="B48" s="113" t="s">
        <v>352</v>
      </c>
      <c r="C48" s="138"/>
      <c r="D48" s="113" t="s">
        <v>354</v>
      </c>
      <c r="E48" s="138"/>
      <c r="F48" s="113" t="s">
        <v>356</v>
      </c>
    </row>
    <row r="49" spans="2:6" s="139" customFormat="1" x14ac:dyDescent="0.25">
      <c r="B49" s="138"/>
      <c r="C49" s="138"/>
      <c r="D49" s="138"/>
      <c r="E49" s="138"/>
      <c r="F49" s="138"/>
    </row>
    <row r="50" spans="2:6" x14ac:dyDescent="0.25">
      <c r="B50" s="140"/>
      <c r="C50" s="140"/>
      <c r="D50" s="140"/>
      <c r="E50" s="140"/>
      <c r="F50" s="140"/>
    </row>
    <row r="51" spans="2:6" x14ac:dyDescent="0.25">
      <c r="B51" s="214"/>
      <c r="C51" s="214"/>
      <c r="D51" s="214"/>
      <c r="E51" s="214"/>
      <c r="F51" s="214"/>
    </row>
  </sheetData>
  <sheetProtection algorithmName="SHA-512" hashValue="tlaTnXflihht4xHS8RwghXhWteGKVLJXjk4HwhdT8YOk/xQ0YENvl0SqbmGp0TrNxbbudq+QuvL2/RHAQTMM8A==" saltValue="b3BkZl4Pct0lrTh5QJ260Q==" spinCount="100000" sheet="1" selectLockedCells="1" selectUnlockedCells="1"/>
  <mergeCells count="24">
    <mergeCell ref="B51:F51"/>
    <mergeCell ref="B35:E35"/>
    <mergeCell ref="B36:E36"/>
    <mergeCell ref="B37:E37"/>
    <mergeCell ref="B38:E38"/>
    <mergeCell ref="B39:F39"/>
    <mergeCell ref="B34:C34"/>
    <mergeCell ref="B22:F22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1:F21"/>
    <mergeCell ref="B1:F1"/>
    <mergeCell ref="B4:F4"/>
    <mergeCell ref="B13:F13"/>
    <mergeCell ref="B19:E19"/>
    <mergeCell ref="B20:E20"/>
  </mergeCells>
  <pageMargins left="0.511811024" right="0.511811024" top="0.78740157499999996" bottom="0.78740157499999996" header="0.31496062000000002" footer="0.31496062000000002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2"/>
  <sheetViews>
    <sheetView tabSelected="1" view="pageBreakPreview" topLeftCell="A68" zoomScaleNormal="100" zoomScaleSheetLayoutView="100" workbookViewId="0">
      <selection activeCell="K36" sqref="K36"/>
    </sheetView>
  </sheetViews>
  <sheetFormatPr defaultColWidth="8.85546875" defaultRowHeight="15.75" x14ac:dyDescent="0.25"/>
  <cols>
    <col min="1" max="1" width="12.7109375" style="1" customWidth="1"/>
    <col min="2" max="2" width="14.85546875" style="1" customWidth="1"/>
    <col min="3" max="3" width="18.7109375" style="1" customWidth="1"/>
    <col min="4" max="4" width="27.7109375" style="1" customWidth="1"/>
    <col min="5" max="5" width="36" style="1" customWidth="1"/>
    <col min="6" max="6" width="9" style="1" customWidth="1"/>
    <col min="7" max="7" width="12" style="1" customWidth="1"/>
    <col min="8" max="8" width="15.42578125" style="1" customWidth="1"/>
    <col min="9" max="9" width="20.85546875" style="1" customWidth="1"/>
    <col min="10" max="10" width="13.85546875" style="1" customWidth="1"/>
    <col min="11" max="11" width="11.85546875" style="1" customWidth="1"/>
    <col min="12" max="12" width="23.5703125" style="5" customWidth="1"/>
    <col min="13" max="13" width="31.28515625" style="1" customWidth="1"/>
    <col min="14" max="16384" width="8.85546875" style="1"/>
  </cols>
  <sheetData>
    <row r="1" spans="1:12" ht="24.95" customHeight="1" x14ac:dyDescent="0.25">
      <c r="A1" s="184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6"/>
    </row>
    <row r="2" spans="1:12" x14ac:dyDescent="0.25">
      <c r="H2" s="2"/>
      <c r="K2" s="2"/>
      <c r="L2" s="2"/>
    </row>
    <row r="3" spans="1:12" x14ac:dyDescent="0.25">
      <c r="A3" s="2" t="s">
        <v>322</v>
      </c>
      <c r="B3" s="2"/>
      <c r="C3" s="2"/>
      <c r="D3" s="2"/>
      <c r="E3" s="2"/>
      <c r="F3" s="2"/>
      <c r="G3" s="2"/>
      <c r="H3" s="2"/>
      <c r="I3" s="2"/>
      <c r="K3" s="2"/>
      <c r="L3" s="2"/>
    </row>
    <row r="4" spans="1:12" x14ac:dyDescent="0.25">
      <c r="A4" s="2" t="s">
        <v>1</v>
      </c>
      <c r="B4" s="2"/>
      <c r="C4" s="2"/>
      <c r="D4" s="2" t="s">
        <v>405</v>
      </c>
      <c r="E4" s="2" t="s">
        <v>399</v>
      </c>
      <c r="F4" s="2"/>
      <c r="G4" s="2"/>
      <c r="H4" s="187"/>
      <c r="I4" s="187"/>
      <c r="K4" s="2"/>
      <c r="L4" s="2"/>
    </row>
    <row r="5" spans="1:12" x14ac:dyDescent="0.25">
      <c r="A5" s="2" t="s">
        <v>2</v>
      </c>
      <c r="B5" s="2"/>
      <c r="C5" s="2"/>
      <c r="D5" s="2"/>
      <c r="E5" s="2"/>
      <c r="F5" s="2"/>
      <c r="G5" s="2"/>
      <c r="I5" s="2"/>
      <c r="K5" s="2"/>
    </row>
    <row r="6" spans="1:12" x14ac:dyDescent="0.25">
      <c r="A6" s="2" t="s">
        <v>360</v>
      </c>
      <c r="B6" s="2"/>
      <c r="C6" s="2"/>
      <c r="D6" s="5"/>
      <c r="E6" s="5"/>
      <c r="F6" s="47"/>
      <c r="G6" s="5"/>
      <c r="H6" s="2"/>
      <c r="I6" s="5"/>
      <c r="J6" s="47"/>
      <c r="K6" s="2"/>
    </row>
    <row r="7" spans="1:12" x14ac:dyDescent="0.25">
      <c r="A7" s="6" t="s">
        <v>361</v>
      </c>
      <c r="B7" s="2"/>
      <c r="C7" s="2"/>
      <c r="D7" s="5"/>
      <c r="E7" s="2"/>
      <c r="F7" s="2"/>
      <c r="G7" s="5"/>
      <c r="H7" s="2"/>
      <c r="I7" s="5"/>
      <c r="J7" s="2"/>
      <c r="K7" s="2"/>
    </row>
    <row r="8" spans="1:12" x14ac:dyDescent="0.25">
      <c r="A8" s="2" t="s">
        <v>362</v>
      </c>
      <c r="B8" s="2"/>
      <c r="C8" s="2"/>
      <c r="D8" s="2"/>
      <c r="E8" s="2"/>
      <c r="F8" s="2"/>
      <c r="G8" s="5"/>
      <c r="H8" s="2"/>
      <c r="I8" s="5"/>
      <c r="J8" s="2"/>
      <c r="K8" s="2"/>
    </row>
    <row r="9" spans="1:12" x14ac:dyDescent="0.25">
      <c r="A9" s="2" t="s">
        <v>363</v>
      </c>
      <c r="B9" s="2"/>
      <c r="C9" s="2"/>
      <c r="D9" s="2"/>
      <c r="E9" s="2"/>
      <c r="F9" s="2"/>
      <c r="G9" s="5"/>
      <c r="H9" s="2"/>
      <c r="I9" s="5"/>
      <c r="J9" s="2"/>
      <c r="K9" s="2"/>
    </row>
    <row r="10" spans="1:12" x14ac:dyDescent="0.25">
      <c r="A10" s="2" t="s">
        <v>3</v>
      </c>
      <c r="B10" s="5"/>
      <c r="C10" s="5"/>
      <c r="D10" s="5"/>
      <c r="E10" s="5"/>
      <c r="F10" s="2"/>
      <c r="G10" s="5"/>
      <c r="H10" s="5"/>
      <c r="I10" s="5"/>
      <c r="J10" s="2"/>
      <c r="K10" s="5"/>
      <c r="L10" s="7"/>
    </row>
    <row r="11" spans="1:12" ht="18.75" x14ac:dyDescent="0.3">
      <c r="A11" s="7" t="str">
        <f>'Capa _Resumo'!B11</f>
        <v>PARCELA Nº 12</v>
      </c>
      <c r="B11" s="2"/>
      <c r="D11" s="143" t="s">
        <v>323</v>
      </c>
      <c r="E11" s="174">
        <v>46103</v>
      </c>
      <c r="F11" s="2"/>
      <c r="G11" s="2"/>
      <c r="H11" s="58" t="s">
        <v>4</v>
      </c>
      <c r="J11" s="173" t="str">
        <f>'Capa _Resumo'!C40</f>
        <v>30 de abril de 2026.</v>
      </c>
      <c r="K11" s="2"/>
      <c r="L11" s="48"/>
    </row>
    <row r="12" spans="1:12" ht="7.15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1:12" ht="23.25" x14ac:dyDescent="0.35">
      <c r="A13" s="180" t="s">
        <v>5</v>
      </c>
      <c r="B13" s="180"/>
      <c r="C13" s="180"/>
      <c r="D13" s="180"/>
      <c r="E13" s="180"/>
      <c r="F13" s="180"/>
      <c r="G13" s="180"/>
      <c r="H13" s="180"/>
      <c r="I13" s="180"/>
      <c r="J13" s="180"/>
      <c r="K13" s="180"/>
      <c r="L13" s="180"/>
    </row>
    <row r="14" spans="1:12" s="11" customFormat="1" ht="21" customHeight="1" x14ac:dyDescent="0.25">
      <c r="A14" s="9" t="s">
        <v>278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10"/>
    </row>
    <row r="15" spans="1:12" ht="21" customHeight="1" x14ac:dyDescent="0.25">
      <c r="A15" s="14" t="s">
        <v>277</v>
      </c>
      <c r="B15" s="17"/>
      <c r="C15" s="17"/>
      <c r="D15" s="15"/>
      <c r="E15" s="17"/>
      <c r="F15" s="15"/>
      <c r="G15" s="15"/>
      <c r="H15" s="15"/>
      <c r="I15" s="15"/>
      <c r="J15" s="15"/>
      <c r="K15" s="15"/>
      <c r="L15" s="16"/>
    </row>
    <row r="16" spans="1:12" ht="34.5" customHeight="1" x14ac:dyDescent="0.25">
      <c r="A16" s="49" t="s">
        <v>6</v>
      </c>
      <c r="B16" s="49" t="s">
        <v>7</v>
      </c>
      <c r="C16" s="49" t="s">
        <v>8</v>
      </c>
      <c r="D16" s="50" t="s">
        <v>9</v>
      </c>
      <c r="E16" s="51" t="s">
        <v>10</v>
      </c>
      <c r="F16" s="49" t="s">
        <v>11</v>
      </c>
      <c r="G16" s="49" t="s">
        <v>12</v>
      </c>
      <c r="H16" s="49" t="s">
        <v>13</v>
      </c>
      <c r="I16" s="49" t="s">
        <v>14</v>
      </c>
      <c r="J16" s="49" t="s">
        <v>15</v>
      </c>
      <c r="K16" s="49" t="s">
        <v>16</v>
      </c>
      <c r="L16" s="52" t="s">
        <v>17</v>
      </c>
    </row>
    <row r="17" spans="1:12" ht="21" customHeight="1" thickBot="1" x14ac:dyDescent="0.3">
      <c r="A17" s="98"/>
      <c r="B17" s="100"/>
      <c r="C17" s="100"/>
      <c r="D17" s="100"/>
      <c r="E17" s="100"/>
      <c r="F17" s="101"/>
      <c r="G17" s="102"/>
      <c r="H17" s="103"/>
      <c r="I17" s="104"/>
      <c r="J17" s="105"/>
      <c r="K17" s="106"/>
      <c r="L17" s="107"/>
    </row>
    <row r="18" spans="1:12" ht="21" customHeight="1" thickBot="1" x14ac:dyDescent="0.3">
      <c r="A18" s="15"/>
      <c r="B18" s="15"/>
      <c r="C18" s="15"/>
      <c r="D18" s="15"/>
      <c r="E18" s="15"/>
      <c r="F18" s="15"/>
      <c r="G18" s="15"/>
      <c r="H18" s="55" t="s">
        <v>86</v>
      </c>
      <c r="I18" s="53"/>
      <c r="J18" s="54"/>
      <c r="K18" s="12" t="s">
        <v>18</v>
      </c>
      <c r="L18" s="13">
        <f>SUM(L17)</f>
        <v>0</v>
      </c>
    </row>
    <row r="19" spans="1:12" ht="21" customHeight="1" x14ac:dyDescent="0.25">
      <c r="A19" s="9" t="s">
        <v>276</v>
      </c>
      <c r="B19" s="18"/>
      <c r="C19" s="18"/>
      <c r="D19" s="15"/>
      <c r="E19" s="18"/>
      <c r="F19" s="15"/>
      <c r="G19" s="15"/>
      <c r="H19" s="15"/>
      <c r="I19" s="15"/>
      <c r="J19" s="15"/>
      <c r="K19" s="15"/>
      <c r="L19" s="16"/>
    </row>
    <row r="20" spans="1:12" ht="24.95" customHeight="1" x14ac:dyDescent="0.25">
      <c r="A20" s="49" t="s">
        <v>19</v>
      </c>
      <c r="B20" s="49" t="s">
        <v>20</v>
      </c>
      <c r="C20" s="50" t="s">
        <v>21</v>
      </c>
      <c r="D20" s="50" t="s">
        <v>22</v>
      </c>
      <c r="E20" s="167" t="s">
        <v>23</v>
      </c>
      <c r="F20" s="49" t="s">
        <v>24</v>
      </c>
      <c r="G20" s="56" t="s">
        <v>25</v>
      </c>
      <c r="H20" s="57" t="s">
        <v>26</v>
      </c>
      <c r="I20" s="57" t="s">
        <v>27</v>
      </c>
      <c r="J20" s="50" t="s">
        <v>28</v>
      </c>
      <c r="K20" s="49" t="s">
        <v>29</v>
      </c>
      <c r="L20" s="52" t="s">
        <v>239</v>
      </c>
    </row>
    <row r="21" spans="1:12" x14ac:dyDescent="0.25">
      <c r="A21" s="98">
        <v>46112</v>
      </c>
      <c r="B21" s="153">
        <v>39333036806</v>
      </c>
      <c r="C21" s="22" t="s">
        <v>287</v>
      </c>
      <c r="D21" s="21" t="s">
        <v>329</v>
      </c>
      <c r="E21" s="168" t="s">
        <v>386</v>
      </c>
      <c r="F21" s="22" t="s">
        <v>334</v>
      </c>
      <c r="G21" s="22" t="s">
        <v>331</v>
      </c>
      <c r="H21" s="109">
        <v>3610.85</v>
      </c>
      <c r="I21" s="154">
        <f>'[1]Demonstrativo das Despesas'!$I21</f>
        <v>3150</v>
      </c>
      <c r="J21" s="155">
        <v>45937</v>
      </c>
      <c r="K21" s="110"/>
      <c r="L21" s="111">
        <v>3225</v>
      </c>
    </row>
    <row r="22" spans="1:12" ht="15.75" customHeight="1" x14ac:dyDescent="0.25">
      <c r="A22" s="28">
        <f>A$21</f>
        <v>46112</v>
      </c>
      <c r="B22" s="153">
        <v>27269267898</v>
      </c>
      <c r="C22" s="22" t="s">
        <v>284</v>
      </c>
      <c r="D22" s="21" t="s">
        <v>329</v>
      </c>
      <c r="E22" s="170" t="s">
        <v>296</v>
      </c>
      <c r="F22" s="22" t="s">
        <v>330</v>
      </c>
      <c r="G22" s="22" t="s">
        <v>331</v>
      </c>
      <c r="H22" s="109">
        <v>3580.1</v>
      </c>
      <c r="I22" s="154">
        <f>'[1]Demonstrativo das Despesas'!$I22</f>
        <v>2600</v>
      </c>
      <c r="J22" s="155">
        <v>41653</v>
      </c>
      <c r="K22" s="110"/>
      <c r="L22" s="111">
        <v>2017</v>
      </c>
    </row>
    <row r="23" spans="1:12" x14ac:dyDescent="0.25">
      <c r="A23" s="28">
        <f t="shared" ref="A23:A55" si="0">A$21</f>
        <v>46112</v>
      </c>
      <c r="B23" s="153">
        <v>7090198405</v>
      </c>
      <c r="C23" s="22" t="s">
        <v>285</v>
      </c>
      <c r="D23" s="21" t="s">
        <v>329</v>
      </c>
      <c r="E23" s="168" t="s">
        <v>297</v>
      </c>
      <c r="F23" s="22" t="s">
        <v>332</v>
      </c>
      <c r="G23" s="22" t="s">
        <v>331</v>
      </c>
      <c r="H23" s="109">
        <v>3268.08</v>
      </c>
      <c r="I23" s="154">
        <f>'[1]Demonstrativo das Despesas'!$I23</f>
        <v>2600</v>
      </c>
      <c r="J23" s="155">
        <v>44487</v>
      </c>
      <c r="K23" s="110"/>
      <c r="L23" s="111">
        <v>2918</v>
      </c>
    </row>
    <row r="24" spans="1:12" x14ac:dyDescent="0.25">
      <c r="A24" s="28">
        <f t="shared" si="0"/>
        <v>46112</v>
      </c>
      <c r="B24" s="153">
        <v>39949097835</v>
      </c>
      <c r="C24" s="22" t="s">
        <v>286</v>
      </c>
      <c r="D24" s="21" t="s">
        <v>329</v>
      </c>
      <c r="E24" s="168" t="s">
        <v>298</v>
      </c>
      <c r="F24" s="22" t="s">
        <v>333</v>
      </c>
      <c r="G24" s="22" t="s">
        <v>392</v>
      </c>
      <c r="H24" s="109">
        <v>6536.65</v>
      </c>
      <c r="I24" s="154">
        <f>'[1]Demonstrativo das Despesas'!$I24</f>
        <v>5200</v>
      </c>
      <c r="J24" s="155">
        <v>44291</v>
      </c>
      <c r="K24" s="110"/>
      <c r="L24" s="111">
        <v>5191</v>
      </c>
    </row>
    <row r="25" spans="1:12" x14ac:dyDescent="0.25">
      <c r="A25" s="28">
        <f t="shared" si="0"/>
        <v>46112</v>
      </c>
      <c r="B25" s="153">
        <v>43286033880</v>
      </c>
      <c r="C25" s="22" t="s">
        <v>284</v>
      </c>
      <c r="D25" s="21" t="s">
        <v>329</v>
      </c>
      <c r="E25" s="168" t="s">
        <v>299</v>
      </c>
      <c r="F25" s="22" t="s">
        <v>330</v>
      </c>
      <c r="G25" s="22" t="s">
        <v>331</v>
      </c>
      <c r="H25" s="109">
        <v>3580</v>
      </c>
      <c r="I25" s="154">
        <f>'[1]Demonstrativo das Despesas'!$I25</f>
        <v>2600</v>
      </c>
      <c r="J25" s="155">
        <v>42194</v>
      </c>
      <c r="K25" s="110"/>
      <c r="L25" s="111">
        <v>2161</v>
      </c>
    </row>
    <row r="26" spans="1:12" x14ac:dyDescent="0.25">
      <c r="A26" s="28">
        <f t="shared" si="0"/>
        <v>46112</v>
      </c>
      <c r="B26" s="153">
        <v>47464839811</v>
      </c>
      <c r="C26" s="22" t="s">
        <v>285</v>
      </c>
      <c r="D26" s="21" t="s">
        <v>329</v>
      </c>
      <c r="E26" s="168" t="s">
        <v>300</v>
      </c>
      <c r="F26" s="22" t="s">
        <v>332</v>
      </c>
      <c r="G26" s="22" t="s">
        <v>331</v>
      </c>
      <c r="H26" s="109">
        <v>4230.0200000000004</v>
      </c>
      <c r="I26" s="154">
        <f>'[1]Demonstrativo das Despesas'!$I26</f>
        <v>2600</v>
      </c>
      <c r="J26" s="155">
        <v>44317</v>
      </c>
      <c r="K26" s="110"/>
      <c r="L26" s="111">
        <v>1596</v>
      </c>
    </row>
    <row r="27" spans="1:12" x14ac:dyDescent="0.25">
      <c r="A27" s="28">
        <f t="shared" si="0"/>
        <v>46112</v>
      </c>
      <c r="B27" s="153">
        <v>34640393822</v>
      </c>
      <c r="C27" s="22" t="s">
        <v>288</v>
      </c>
      <c r="D27" s="21" t="s">
        <v>329</v>
      </c>
      <c r="E27" s="168" t="s">
        <v>301</v>
      </c>
      <c r="F27" s="22" t="s">
        <v>334</v>
      </c>
      <c r="G27" s="22" t="s">
        <v>331</v>
      </c>
      <c r="H27" s="109">
        <v>4240</v>
      </c>
      <c r="I27" s="154">
        <f>'[1]Demonstrativo das Despesas'!$I27</f>
        <v>3150</v>
      </c>
      <c r="J27" s="155">
        <v>41477</v>
      </c>
      <c r="K27" s="110"/>
      <c r="L27" s="111">
        <v>978</v>
      </c>
    </row>
    <row r="28" spans="1:12" x14ac:dyDescent="0.25">
      <c r="A28" s="28">
        <f t="shared" si="0"/>
        <v>46112</v>
      </c>
      <c r="B28" s="153">
        <v>27210041826</v>
      </c>
      <c r="C28" s="22" t="s">
        <v>288</v>
      </c>
      <c r="D28" s="21" t="s">
        <v>329</v>
      </c>
      <c r="E28" s="168" t="s">
        <v>384</v>
      </c>
      <c r="F28" s="22" t="s">
        <v>334</v>
      </c>
      <c r="G28" s="22" t="s">
        <v>331</v>
      </c>
      <c r="H28" s="109">
        <v>3610.13</v>
      </c>
      <c r="I28" s="154">
        <f>'[1]Demonstrativo das Despesas'!$I28</f>
        <v>3150</v>
      </c>
      <c r="J28" s="155">
        <v>45931</v>
      </c>
      <c r="K28" s="110"/>
      <c r="L28" s="111">
        <v>1282</v>
      </c>
    </row>
    <row r="29" spans="1:12" x14ac:dyDescent="0.25">
      <c r="A29" s="28">
        <f t="shared" si="0"/>
        <v>46112</v>
      </c>
      <c r="B29" s="153">
        <v>27878129886</v>
      </c>
      <c r="C29" s="22" t="s">
        <v>285</v>
      </c>
      <c r="D29" s="21" t="s">
        <v>329</v>
      </c>
      <c r="E29" s="168" t="s">
        <v>302</v>
      </c>
      <c r="F29" s="22" t="s">
        <v>332</v>
      </c>
      <c r="G29" s="22" t="s">
        <v>331</v>
      </c>
      <c r="H29" s="109">
        <v>3164.47</v>
      </c>
      <c r="I29" s="154">
        <f>'[1]Demonstrativo das Despesas'!$I29</f>
        <v>2600</v>
      </c>
      <c r="J29" s="155">
        <v>45021</v>
      </c>
      <c r="K29" s="110"/>
      <c r="L29" s="111">
        <v>2324</v>
      </c>
    </row>
    <row r="30" spans="1:12" x14ac:dyDescent="0.25">
      <c r="A30" s="28">
        <f t="shared" si="0"/>
        <v>46112</v>
      </c>
      <c r="B30" s="153">
        <v>12099227896</v>
      </c>
      <c r="C30" s="22" t="s">
        <v>287</v>
      </c>
      <c r="D30" s="21" t="s">
        <v>329</v>
      </c>
      <c r="E30" s="168" t="s">
        <v>382</v>
      </c>
      <c r="F30" s="22" t="s">
        <v>334</v>
      </c>
      <c r="G30" s="22" t="s">
        <v>331</v>
      </c>
      <c r="H30" s="109">
        <v>3610.44</v>
      </c>
      <c r="I30" s="154">
        <f>'[1]Demonstrativo das Despesas'!$I30</f>
        <v>3150</v>
      </c>
      <c r="J30" s="155">
        <v>45860</v>
      </c>
      <c r="K30" s="110"/>
      <c r="L30" s="111">
        <v>3289</v>
      </c>
    </row>
    <row r="31" spans="1:12" x14ac:dyDescent="0.25">
      <c r="A31" s="28">
        <f t="shared" si="0"/>
        <v>46112</v>
      </c>
      <c r="B31" s="153">
        <v>5735747827</v>
      </c>
      <c r="C31" s="22" t="s">
        <v>285</v>
      </c>
      <c r="D31" s="21" t="s">
        <v>329</v>
      </c>
      <c r="E31" s="168" t="s">
        <v>303</v>
      </c>
      <c r="F31" s="22" t="s">
        <v>332</v>
      </c>
      <c r="G31" s="22" t="s">
        <v>331</v>
      </c>
      <c r="H31" s="109">
        <v>3424.98</v>
      </c>
      <c r="I31" s="154">
        <f>'[1]Demonstrativo das Despesas'!$I31</f>
        <v>2600</v>
      </c>
      <c r="J31" s="155">
        <v>43132</v>
      </c>
      <c r="K31" s="110"/>
      <c r="L31" s="111">
        <v>1901</v>
      </c>
    </row>
    <row r="32" spans="1:12" ht="15.75" customHeight="1" x14ac:dyDescent="0.25">
      <c r="A32" s="28">
        <f t="shared" si="0"/>
        <v>46112</v>
      </c>
      <c r="B32" s="153">
        <v>32991896892</v>
      </c>
      <c r="C32" s="22" t="s">
        <v>289</v>
      </c>
      <c r="D32" s="21" t="s">
        <v>329</v>
      </c>
      <c r="E32" s="168" t="s">
        <v>304</v>
      </c>
      <c r="F32" s="22" t="s">
        <v>335</v>
      </c>
      <c r="G32" s="22" t="s">
        <v>393</v>
      </c>
      <c r="H32" s="109">
        <v>9820.18</v>
      </c>
      <c r="I32" s="154">
        <f>'[1]Demonstrativo das Despesas'!$I32</f>
        <v>6800</v>
      </c>
      <c r="J32" s="155">
        <v>43836</v>
      </c>
      <c r="K32" s="110"/>
      <c r="L32" s="111">
        <v>8678</v>
      </c>
    </row>
    <row r="33" spans="1:12" ht="15.75" customHeight="1" x14ac:dyDescent="0.25">
      <c r="A33" s="28">
        <f t="shared" si="0"/>
        <v>46112</v>
      </c>
      <c r="B33" s="153"/>
      <c r="C33" s="22" t="s">
        <v>284</v>
      </c>
      <c r="D33" s="21" t="s">
        <v>329</v>
      </c>
      <c r="E33" s="168"/>
      <c r="F33" s="22" t="s">
        <v>330</v>
      </c>
      <c r="G33" s="22" t="s">
        <v>331</v>
      </c>
      <c r="H33" s="109"/>
      <c r="I33" s="154"/>
      <c r="J33" s="155"/>
      <c r="K33" s="110"/>
      <c r="L33" s="111"/>
    </row>
    <row r="34" spans="1:12" ht="15.75" customHeight="1" x14ac:dyDescent="0.25">
      <c r="A34" s="28">
        <f t="shared" si="0"/>
        <v>46112</v>
      </c>
      <c r="B34" s="153">
        <v>11921665823</v>
      </c>
      <c r="C34" s="22" t="s">
        <v>381</v>
      </c>
      <c r="D34" s="21" t="s">
        <v>329</v>
      </c>
      <c r="E34" s="168" t="s">
        <v>305</v>
      </c>
      <c r="F34" s="22" t="s">
        <v>336</v>
      </c>
      <c r="G34" s="22" t="s">
        <v>393</v>
      </c>
      <c r="H34" s="109">
        <v>6000.15</v>
      </c>
      <c r="I34" s="154">
        <f>'[1]Demonstrativo das Despesas'!$I34</f>
        <v>4100</v>
      </c>
      <c r="J34" s="155">
        <v>40434</v>
      </c>
      <c r="K34" s="110"/>
      <c r="L34" s="111">
        <v>4958</v>
      </c>
    </row>
    <row r="35" spans="1:12" x14ac:dyDescent="0.25">
      <c r="A35" s="28">
        <f t="shared" si="0"/>
        <v>46112</v>
      </c>
      <c r="B35" s="153">
        <v>74531964268</v>
      </c>
      <c r="C35" s="22" t="s">
        <v>288</v>
      </c>
      <c r="D35" s="21" t="s">
        <v>329</v>
      </c>
      <c r="E35" s="168" t="s">
        <v>385</v>
      </c>
      <c r="F35" s="22" t="s">
        <v>334</v>
      </c>
      <c r="G35" s="22" t="s">
        <v>331</v>
      </c>
      <c r="H35" s="109">
        <v>3610.66</v>
      </c>
      <c r="I35" s="154">
        <f>'[1]Demonstrativo das Despesas'!$I35</f>
        <v>3150</v>
      </c>
      <c r="J35" s="155">
        <v>45932</v>
      </c>
      <c r="K35" s="110"/>
      <c r="L35" s="111">
        <v>3262</v>
      </c>
    </row>
    <row r="36" spans="1:12" x14ac:dyDescent="0.25">
      <c r="A36" s="28">
        <f t="shared" si="0"/>
        <v>46112</v>
      </c>
      <c r="B36" s="153">
        <v>44973680842</v>
      </c>
      <c r="C36" s="100" t="s">
        <v>287</v>
      </c>
      <c r="D36" s="166" t="s">
        <v>329</v>
      </c>
      <c r="E36" s="169" t="s">
        <v>402</v>
      </c>
      <c r="F36" s="100" t="s">
        <v>334</v>
      </c>
      <c r="G36" s="100" t="s">
        <v>331</v>
      </c>
      <c r="H36" s="109">
        <v>3610.92</v>
      </c>
      <c r="I36" s="154">
        <f>'[1]Demonstrativo das Despesas'!$I36</f>
        <v>3150</v>
      </c>
      <c r="J36" s="110">
        <v>45978</v>
      </c>
      <c r="K36" s="110"/>
      <c r="L36" s="111">
        <v>3225</v>
      </c>
    </row>
    <row r="37" spans="1:12" x14ac:dyDescent="0.25">
      <c r="A37" s="28">
        <f t="shared" si="0"/>
        <v>46112</v>
      </c>
      <c r="B37" s="153">
        <v>29058779874</v>
      </c>
      <c r="C37" s="22" t="s">
        <v>290</v>
      </c>
      <c r="D37" s="21" t="s">
        <v>329</v>
      </c>
      <c r="E37" s="168" t="s">
        <v>306</v>
      </c>
      <c r="F37" s="22" t="s">
        <v>337</v>
      </c>
      <c r="G37" s="22" t="s">
        <v>392</v>
      </c>
      <c r="H37" s="109">
        <v>6640.77</v>
      </c>
      <c r="I37" s="154">
        <f>'[1]Demonstrativo das Despesas'!$I37</f>
        <v>5200</v>
      </c>
      <c r="J37" s="155">
        <v>44075</v>
      </c>
      <c r="K37" s="110"/>
      <c r="L37" s="111">
        <v>5287</v>
      </c>
    </row>
    <row r="38" spans="1:12" x14ac:dyDescent="0.25">
      <c r="A38" s="28">
        <f t="shared" si="0"/>
        <v>46112</v>
      </c>
      <c r="B38" s="153">
        <v>36038279881</v>
      </c>
      <c r="C38" s="22" t="s">
        <v>288</v>
      </c>
      <c r="D38" s="21" t="s">
        <v>329</v>
      </c>
      <c r="E38" s="168" t="s">
        <v>307</v>
      </c>
      <c r="F38" s="22" t="s">
        <v>334</v>
      </c>
      <c r="G38" s="22" t="s">
        <v>331</v>
      </c>
      <c r="H38" s="109">
        <v>4240.01</v>
      </c>
      <c r="I38" s="154">
        <f>'[1]Demonstrativo das Despesas'!$I38</f>
        <v>3150</v>
      </c>
      <c r="J38" s="155">
        <v>40878</v>
      </c>
      <c r="K38" s="110"/>
      <c r="L38" s="111">
        <v>3078</v>
      </c>
    </row>
    <row r="39" spans="1:12" x14ac:dyDescent="0.25">
      <c r="A39" s="28">
        <f t="shared" si="0"/>
        <v>46112</v>
      </c>
      <c r="B39" s="153">
        <v>32969946882</v>
      </c>
      <c r="C39" s="22" t="s">
        <v>395</v>
      </c>
      <c r="D39" s="21" t="s">
        <v>329</v>
      </c>
      <c r="E39" s="168" t="s">
        <v>308</v>
      </c>
      <c r="F39" s="22" t="s">
        <v>338</v>
      </c>
      <c r="G39" s="22" t="s">
        <v>392</v>
      </c>
      <c r="H39" s="109">
        <v>7160.5</v>
      </c>
      <c r="I39" s="154">
        <f>'[1]Demonstrativo das Despesas'!$I39</f>
        <v>5200</v>
      </c>
      <c r="J39" s="155">
        <v>41456</v>
      </c>
      <c r="K39" s="110"/>
      <c r="L39" s="111">
        <v>4651</v>
      </c>
    </row>
    <row r="40" spans="1:12" x14ac:dyDescent="0.25">
      <c r="A40" s="28">
        <f t="shared" si="0"/>
        <v>46112</v>
      </c>
      <c r="B40" s="153">
        <v>10999273825</v>
      </c>
      <c r="C40" s="22" t="s">
        <v>288</v>
      </c>
      <c r="D40" s="21" t="s">
        <v>329</v>
      </c>
      <c r="E40" s="168" t="s">
        <v>383</v>
      </c>
      <c r="F40" s="22" t="s">
        <v>334</v>
      </c>
      <c r="G40" s="22" t="s">
        <v>331</v>
      </c>
      <c r="H40" s="109">
        <v>4224.9399999999996</v>
      </c>
      <c r="I40" s="154">
        <f>'[1]Demonstrativo das Despesas'!$I40</f>
        <v>3150</v>
      </c>
      <c r="J40" s="155">
        <v>45909</v>
      </c>
      <c r="K40" s="110"/>
      <c r="L40" s="111">
        <v>3538</v>
      </c>
    </row>
    <row r="41" spans="1:12" x14ac:dyDescent="0.25">
      <c r="A41" s="28">
        <f t="shared" si="0"/>
        <v>46112</v>
      </c>
      <c r="B41" s="153">
        <v>33424070858</v>
      </c>
      <c r="C41" s="22" t="s">
        <v>284</v>
      </c>
      <c r="D41" s="21" t="s">
        <v>329</v>
      </c>
      <c r="E41" s="168" t="s">
        <v>309</v>
      </c>
      <c r="F41" s="22" t="s">
        <v>330</v>
      </c>
      <c r="G41" s="22" t="s">
        <v>331</v>
      </c>
      <c r="H41" s="109">
        <v>3580</v>
      </c>
      <c r="I41" s="154">
        <f>'[1]Demonstrativo das Despesas'!$I41</f>
        <v>2600</v>
      </c>
      <c r="J41" s="155">
        <v>41918</v>
      </c>
      <c r="K41" s="110"/>
      <c r="L41" s="111">
        <v>2709</v>
      </c>
    </row>
    <row r="42" spans="1:12" x14ac:dyDescent="0.25">
      <c r="A42" s="28">
        <f t="shared" si="0"/>
        <v>46112</v>
      </c>
      <c r="B42" s="153">
        <v>39083952835</v>
      </c>
      <c r="C42" s="22" t="s">
        <v>291</v>
      </c>
      <c r="D42" s="21" t="s">
        <v>329</v>
      </c>
      <c r="E42" s="168" t="s">
        <v>310</v>
      </c>
      <c r="F42" s="22" t="s">
        <v>339</v>
      </c>
      <c r="G42" s="22" t="s">
        <v>392</v>
      </c>
      <c r="H42" s="109">
        <v>7856.51</v>
      </c>
      <c r="I42" s="154">
        <f>'[1]Demonstrativo das Despesas'!$I42</f>
        <v>5200</v>
      </c>
      <c r="J42" s="155">
        <v>42614</v>
      </c>
      <c r="K42" s="110"/>
      <c r="L42" s="111">
        <v>6437</v>
      </c>
    </row>
    <row r="43" spans="1:12" x14ac:dyDescent="0.25">
      <c r="A43" s="28">
        <f t="shared" si="0"/>
        <v>46112</v>
      </c>
      <c r="B43" s="153">
        <v>59461942168</v>
      </c>
      <c r="C43" s="22" t="s">
        <v>364</v>
      </c>
      <c r="D43" s="21" t="s">
        <v>329</v>
      </c>
      <c r="E43" s="168" t="s">
        <v>311</v>
      </c>
      <c r="F43" s="22" t="s">
        <v>340</v>
      </c>
      <c r="G43" s="22" t="s">
        <v>331</v>
      </c>
      <c r="H43" s="109">
        <v>4240.49</v>
      </c>
      <c r="I43" s="154">
        <f>'[1]Demonstrativo das Despesas'!$I43</f>
        <v>3150</v>
      </c>
      <c r="J43" s="155">
        <v>38444</v>
      </c>
      <c r="K43" s="110"/>
      <c r="L43" s="111">
        <v>1241</v>
      </c>
    </row>
    <row r="44" spans="1:12" x14ac:dyDescent="0.25">
      <c r="A44" s="28">
        <f t="shared" si="0"/>
        <v>46112</v>
      </c>
      <c r="B44" s="153">
        <v>10404980600</v>
      </c>
      <c r="C44" s="22" t="s">
        <v>288</v>
      </c>
      <c r="D44" s="21" t="s">
        <v>329</v>
      </c>
      <c r="E44" s="168" t="s">
        <v>312</v>
      </c>
      <c r="F44" s="22" t="s">
        <v>334</v>
      </c>
      <c r="G44" s="22" t="s">
        <v>331</v>
      </c>
      <c r="H44" s="109">
        <v>6444.08</v>
      </c>
      <c r="I44" s="154">
        <f>'[1]Demonstrativo das Despesas'!$I44</f>
        <v>3150</v>
      </c>
      <c r="J44" s="155">
        <v>41822</v>
      </c>
      <c r="K44" s="110"/>
      <c r="L44" s="111">
        <v>4054</v>
      </c>
    </row>
    <row r="45" spans="1:12" x14ac:dyDescent="0.25">
      <c r="A45" s="28">
        <f t="shared" si="0"/>
        <v>46112</v>
      </c>
      <c r="B45" s="153">
        <v>24963543800</v>
      </c>
      <c r="C45" s="22" t="s">
        <v>285</v>
      </c>
      <c r="D45" s="21" t="s">
        <v>329</v>
      </c>
      <c r="E45" s="168" t="s">
        <v>313</v>
      </c>
      <c r="F45" s="22" t="s">
        <v>332</v>
      </c>
      <c r="G45" s="22" t="s">
        <v>331</v>
      </c>
      <c r="H45" s="109">
        <v>3655.26</v>
      </c>
      <c r="I45" s="154">
        <f>'[1]Demonstrativo das Despesas'!$I45</f>
        <v>2600</v>
      </c>
      <c r="J45" s="155">
        <v>41687</v>
      </c>
      <c r="K45" s="110"/>
      <c r="L45" s="111">
        <v>3195</v>
      </c>
    </row>
    <row r="46" spans="1:12" x14ac:dyDescent="0.25">
      <c r="A46" s="28">
        <f t="shared" si="0"/>
        <v>46112</v>
      </c>
      <c r="B46" s="153">
        <v>40976964830</v>
      </c>
      <c r="C46" s="22" t="s">
        <v>288</v>
      </c>
      <c r="D46" s="21" t="s">
        <v>329</v>
      </c>
      <c r="E46" s="168" t="s">
        <v>314</v>
      </c>
      <c r="F46" s="22" t="s">
        <v>334</v>
      </c>
      <c r="G46" s="22" t="s">
        <v>331</v>
      </c>
      <c r="H46" s="109">
        <v>4240.6000000000004</v>
      </c>
      <c r="I46" s="154">
        <f>'[1]Demonstrativo das Despesas'!$I46</f>
        <v>3150</v>
      </c>
      <c r="J46" s="155">
        <v>41395</v>
      </c>
      <c r="K46" s="110"/>
      <c r="L46" s="111">
        <v>3744</v>
      </c>
    </row>
    <row r="47" spans="1:12" x14ac:dyDescent="0.25">
      <c r="A47" s="28">
        <f t="shared" si="0"/>
        <v>46112</v>
      </c>
      <c r="B47" s="153">
        <v>36699122827</v>
      </c>
      <c r="C47" s="22" t="s">
        <v>288</v>
      </c>
      <c r="D47" s="21" t="s">
        <v>329</v>
      </c>
      <c r="E47" s="168" t="s">
        <v>315</v>
      </c>
      <c r="F47" s="22" t="s">
        <v>334</v>
      </c>
      <c r="G47" s="22" t="s">
        <v>331</v>
      </c>
      <c r="H47" s="109">
        <v>4051.24</v>
      </c>
      <c r="I47" s="154">
        <f>'[1]Demonstrativo das Despesas'!$I47</f>
        <v>3150</v>
      </c>
      <c r="J47" s="155">
        <v>43118</v>
      </c>
      <c r="K47" s="110"/>
      <c r="L47" s="111">
        <v>3098</v>
      </c>
    </row>
    <row r="48" spans="1:12" x14ac:dyDescent="0.25">
      <c r="A48" s="28">
        <f t="shared" si="0"/>
        <v>46112</v>
      </c>
      <c r="B48" s="153">
        <v>2876185440</v>
      </c>
      <c r="C48" s="22" t="s">
        <v>288</v>
      </c>
      <c r="D48" s="21" t="s">
        <v>329</v>
      </c>
      <c r="E48" s="168" t="s">
        <v>316</v>
      </c>
      <c r="F48" s="22" t="s">
        <v>334</v>
      </c>
      <c r="G48" s="22" t="s">
        <v>331</v>
      </c>
      <c r="H48" s="109">
        <v>4855.3599999999997</v>
      </c>
      <c r="I48" s="154">
        <f>'[1]Demonstrativo das Despesas'!$I48</f>
        <v>3150</v>
      </c>
      <c r="J48" s="155">
        <v>41730</v>
      </c>
      <c r="K48" s="110"/>
      <c r="L48" s="111">
        <v>4201</v>
      </c>
    </row>
    <row r="49" spans="1:12" x14ac:dyDescent="0.25">
      <c r="A49" s="28">
        <f t="shared" si="0"/>
        <v>46112</v>
      </c>
      <c r="B49" s="153">
        <v>28193863852</v>
      </c>
      <c r="C49" s="22" t="s">
        <v>292</v>
      </c>
      <c r="D49" s="21" t="s">
        <v>329</v>
      </c>
      <c r="E49" s="168" t="s">
        <v>317</v>
      </c>
      <c r="F49" s="22" t="s">
        <v>341</v>
      </c>
      <c r="G49" s="22" t="s">
        <v>392</v>
      </c>
      <c r="H49" s="109">
        <v>9467.39</v>
      </c>
      <c r="I49" s="154">
        <f>'[1]Demonstrativo das Despesas'!$I49</f>
        <v>5200</v>
      </c>
      <c r="J49" s="155">
        <v>41855</v>
      </c>
      <c r="K49" s="110"/>
      <c r="L49" s="111">
        <v>5615</v>
      </c>
    </row>
    <row r="50" spans="1:12" x14ac:dyDescent="0.25">
      <c r="A50" s="28">
        <f t="shared" si="0"/>
        <v>46112</v>
      </c>
      <c r="B50" s="153">
        <v>30354345818</v>
      </c>
      <c r="C50" s="22" t="s">
        <v>288</v>
      </c>
      <c r="D50" s="21" t="s">
        <v>329</v>
      </c>
      <c r="E50" s="168" t="s">
        <v>318</v>
      </c>
      <c r="F50" s="22" t="s">
        <v>334</v>
      </c>
      <c r="G50" s="22" t="s">
        <v>331</v>
      </c>
      <c r="H50" s="109">
        <v>4350.71</v>
      </c>
      <c r="I50" s="154">
        <f>'[1]Demonstrativo das Despesas'!$I50</f>
        <v>3150</v>
      </c>
      <c r="J50" s="155">
        <v>44987</v>
      </c>
      <c r="K50" s="110"/>
      <c r="L50" s="111">
        <v>3896</v>
      </c>
    </row>
    <row r="51" spans="1:12" x14ac:dyDescent="0.25">
      <c r="A51" s="28">
        <f t="shared" si="0"/>
        <v>46112</v>
      </c>
      <c r="B51" s="153">
        <v>48237724828</v>
      </c>
      <c r="C51" s="22" t="s">
        <v>293</v>
      </c>
      <c r="D51" s="21" t="s">
        <v>329</v>
      </c>
      <c r="E51" s="168" t="s">
        <v>319</v>
      </c>
      <c r="F51" s="22" t="s">
        <v>342</v>
      </c>
      <c r="G51" s="22" t="s">
        <v>394</v>
      </c>
      <c r="H51" s="109">
        <v>3136.35</v>
      </c>
      <c r="I51" s="154">
        <f>'[1]Demonstrativo das Despesas'!$I51</f>
        <v>2600</v>
      </c>
      <c r="J51" s="155">
        <v>44317</v>
      </c>
      <c r="K51" s="110"/>
      <c r="L51" s="111">
        <v>2367</v>
      </c>
    </row>
    <row r="52" spans="1:12" x14ac:dyDescent="0.25">
      <c r="A52" s="28">
        <f t="shared" si="0"/>
        <v>46112</v>
      </c>
      <c r="B52" s="153">
        <v>34173500858</v>
      </c>
      <c r="C52" s="22" t="s">
        <v>285</v>
      </c>
      <c r="D52" s="21" t="s">
        <v>329</v>
      </c>
      <c r="E52" s="168" t="s">
        <v>320</v>
      </c>
      <c r="F52" s="22" t="s">
        <v>332</v>
      </c>
      <c r="G52" s="22" t="s">
        <v>331</v>
      </c>
      <c r="H52" s="109">
        <v>3554.49</v>
      </c>
      <c r="I52" s="154">
        <f>'[1]Demonstrativo das Despesas'!$I52</f>
        <v>2600</v>
      </c>
      <c r="J52" s="155">
        <v>41401</v>
      </c>
      <c r="K52" s="110"/>
      <c r="L52" s="111">
        <v>1618</v>
      </c>
    </row>
    <row r="53" spans="1:12" x14ac:dyDescent="0.25">
      <c r="A53" s="28">
        <f t="shared" si="0"/>
        <v>46112</v>
      </c>
      <c r="B53" s="153">
        <v>34173500858</v>
      </c>
      <c r="C53" s="100" t="s">
        <v>288</v>
      </c>
      <c r="D53" s="166" t="s">
        <v>329</v>
      </c>
      <c r="E53" s="168" t="s">
        <v>401</v>
      </c>
      <c r="F53" s="100" t="s">
        <v>334</v>
      </c>
      <c r="G53" s="100" t="s">
        <v>331</v>
      </c>
      <c r="H53" s="109">
        <v>1550.94</v>
      </c>
      <c r="I53" s="154">
        <f>'[1]Demonstrativo das Despesas'!$I53</f>
        <v>3150</v>
      </c>
      <c r="J53" s="110">
        <v>46007</v>
      </c>
      <c r="K53" s="110"/>
      <c r="L53" s="111">
        <v>3218</v>
      </c>
    </row>
    <row r="54" spans="1:12" x14ac:dyDescent="0.25">
      <c r="A54" s="28">
        <f t="shared" si="0"/>
        <v>46112</v>
      </c>
      <c r="B54" s="108">
        <v>17761934827</v>
      </c>
      <c r="C54" s="22" t="s">
        <v>285</v>
      </c>
      <c r="D54" s="21" t="s">
        <v>329</v>
      </c>
      <c r="E54" s="168" t="s">
        <v>321</v>
      </c>
      <c r="F54" s="22" t="s">
        <v>332</v>
      </c>
      <c r="G54" s="22" t="s">
        <v>331</v>
      </c>
      <c r="H54" s="109">
        <v>4337.1400000000003</v>
      </c>
      <c r="I54" s="154">
        <f>'[1]Demonstrativo das Despesas'!$I54</f>
        <v>2600</v>
      </c>
      <c r="J54" s="155">
        <v>41715</v>
      </c>
      <c r="K54" s="110"/>
      <c r="L54" s="111">
        <v>3178</v>
      </c>
    </row>
    <row r="55" spans="1:12" x14ac:dyDescent="0.25">
      <c r="A55" s="28">
        <f t="shared" si="0"/>
        <v>46112</v>
      </c>
      <c r="B55" s="153">
        <v>29948271823</v>
      </c>
      <c r="C55" s="100" t="s">
        <v>287</v>
      </c>
      <c r="D55" s="166" t="s">
        <v>329</v>
      </c>
      <c r="E55" s="168" t="s">
        <v>400</v>
      </c>
      <c r="F55" s="100" t="s">
        <v>334</v>
      </c>
      <c r="G55" s="100" t="s">
        <v>331</v>
      </c>
      <c r="H55" s="109">
        <v>3456.67</v>
      </c>
      <c r="I55" s="154">
        <f>'[1]Demonstrativo das Despesas'!$I55</f>
        <v>3150</v>
      </c>
      <c r="J55" s="110">
        <v>45993</v>
      </c>
      <c r="K55" s="110"/>
      <c r="L55" s="111">
        <v>3206</v>
      </c>
    </row>
    <row r="56" spans="1:12" x14ac:dyDescent="0.25">
      <c r="A56" s="98">
        <v>46094</v>
      </c>
      <c r="B56" s="108">
        <v>5735747827</v>
      </c>
      <c r="C56" s="100" t="s">
        <v>285</v>
      </c>
      <c r="D56" s="166" t="s">
        <v>407</v>
      </c>
      <c r="E56" s="169" t="s">
        <v>303</v>
      </c>
      <c r="F56" s="100" t="s">
        <v>332</v>
      </c>
      <c r="G56" s="100" t="s">
        <v>331</v>
      </c>
      <c r="H56" s="109">
        <v>2279.77</v>
      </c>
      <c r="I56" s="109">
        <v>2600</v>
      </c>
      <c r="J56" s="110">
        <v>43132</v>
      </c>
      <c r="K56" s="110"/>
      <c r="L56" s="111">
        <v>2098.92</v>
      </c>
    </row>
    <row r="57" spans="1:12" x14ac:dyDescent="0.25">
      <c r="A57" s="98">
        <v>46084</v>
      </c>
      <c r="B57" s="108">
        <v>30354345818</v>
      </c>
      <c r="C57" s="100" t="s">
        <v>288</v>
      </c>
      <c r="D57" s="166" t="s">
        <v>407</v>
      </c>
      <c r="E57" s="169" t="s">
        <v>318</v>
      </c>
      <c r="F57" s="100" t="s">
        <v>334</v>
      </c>
      <c r="G57" s="100" t="s">
        <v>331</v>
      </c>
      <c r="H57" s="109">
        <v>5438.89</v>
      </c>
      <c r="I57" s="109">
        <v>3150</v>
      </c>
      <c r="J57" s="110">
        <v>44987</v>
      </c>
      <c r="K57" s="110"/>
      <c r="L57" s="111">
        <v>4750.3900000000003</v>
      </c>
    </row>
    <row r="58" spans="1:12" x14ac:dyDescent="0.25">
      <c r="A58" s="98">
        <v>46084</v>
      </c>
      <c r="B58" s="108">
        <v>33424070858</v>
      </c>
      <c r="C58" s="100" t="s">
        <v>284</v>
      </c>
      <c r="D58" s="166" t="s">
        <v>407</v>
      </c>
      <c r="E58" s="169" t="s">
        <v>309</v>
      </c>
      <c r="F58" s="100" t="s">
        <v>330</v>
      </c>
      <c r="G58" s="100" t="s">
        <v>331</v>
      </c>
      <c r="H58" s="109">
        <v>4716.4399999999996</v>
      </c>
      <c r="I58" s="109">
        <v>2600</v>
      </c>
      <c r="J58" s="110">
        <v>41918</v>
      </c>
      <c r="K58" s="110"/>
      <c r="L58" s="111">
        <v>4254.6400000000003</v>
      </c>
    </row>
    <row r="59" spans="1:12" x14ac:dyDescent="0.25">
      <c r="A59" s="98">
        <v>46087</v>
      </c>
      <c r="B59" s="108">
        <v>39949097835</v>
      </c>
      <c r="C59" s="100" t="s">
        <v>286</v>
      </c>
      <c r="D59" s="100" t="s">
        <v>407</v>
      </c>
      <c r="E59" s="169" t="s">
        <v>298</v>
      </c>
      <c r="F59" s="100" t="s">
        <v>333</v>
      </c>
      <c r="G59" s="100" t="s">
        <v>392</v>
      </c>
      <c r="H59" s="109">
        <v>2346.29</v>
      </c>
      <c r="I59" s="109">
        <v>5200</v>
      </c>
      <c r="J59" s="110">
        <v>44291</v>
      </c>
      <c r="K59" s="110"/>
      <c r="L59" s="111">
        <v>2159.4499999999998</v>
      </c>
    </row>
    <row r="60" spans="1:12" ht="15.75" customHeight="1" x14ac:dyDescent="0.25">
      <c r="A60" s="98">
        <v>46094</v>
      </c>
      <c r="B60" s="108">
        <v>32991896862</v>
      </c>
      <c r="C60" s="100" t="s">
        <v>289</v>
      </c>
      <c r="D60" s="100" t="s">
        <v>407</v>
      </c>
      <c r="E60" s="169" t="s">
        <v>304</v>
      </c>
      <c r="F60" s="100" t="s">
        <v>335</v>
      </c>
      <c r="G60" s="100" t="s">
        <v>393</v>
      </c>
      <c r="H60" s="109">
        <v>2130.81</v>
      </c>
      <c r="I60" s="109">
        <v>6800</v>
      </c>
      <c r="J60" s="110">
        <v>43836</v>
      </c>
      <c r="K60" s="110"/>
      <c r="L60" s="111">
        <v>1963.36</v>
      </c>
    </row>
    <row r="61" spans="1:12" x14ac:dyDescent="0.25">
      <c r="A61" s="98">
        <v>46094</v>
      </c>
      <c r="B61" s="108">
        <v>39949097835</v>
      </c>
      <c r="C61" s="100" t="s">
        <v>286</v>
      </c>
      <c r="D61" s="100" t="s">
        <v>407</v>
      </c>
      <c r="E61" s="169" t="s">
        <v>298</v>
      </c>
      <c r="F61" s="100" t="s">
        <v>333</v>
      </c>
      <c r="G61" s="100" t="s">
        <v>392</v>
      </c>
      <c r="H61" s="109">
        <v>4399.29</v>
      </c>
      <c r="I61" s="109">
        <v>5200</v>
      </c>
      <c r="J61" s="110">
        <v>44291</v>
      </c>
      <c r="K61" s="110"/>
      <c r="L61" s="111">
        <v>3283.05</v>
      </c>
    </row>
    <row r="62" spans="1:12" x14ac:dyDescent="0.25">
      <c r="A62" s="98">
        <v>46112</v>
      </c>
      <c r="B62" s="108">
        <v>17767299864</v>
      </c>
      <c r="C62" s="100" t="s">
        <v>284</v>
      </c>
      <c r="D62" s="100" t="s">
        <v>411</v>
      </c>
      <c r="E62" s="169" t="s">
        <v>410</v>
      </c>
      <c r="F62" s="100" t="s">
        <v>330</v>
      </c>
      <c r="G62" s="100" t="s">
        <v>331</v>
      </c>
      <c r="H62" s="109">
        <v>1560</v>
      </c>
      <c r="I62" s="109">
        <v>2600</v>
      </c>
      <c r="J62" s="110">
        <v>46094</v>
      </c>
      <c r="K62" s="110"/>
      <c r="L62" s="111">
        <v>1391</v>
      </c>
    </row>
    <row r="63" spans="1:12" x14ac:dyDescent="0.25">
      <c r="A63" s="98"/>
      <c r="B63" s="108"/>
      <c r="C63" s="100"/>
      <c r="D63" s="100"/>
      <c r="E63" s="169"/>
      <c r="F63" s="100"/>
      <c r="G63" s="100"/>
      <c r="H63" s="109"/>
      <c r="I63" s="109"/>
      <c r="J63" s="110"/>
      <c r="K63" s="110"/>
      <c r="L63" s="111"/>
    </row>
    <row r="64" spans="1:12" x14ac:dyDescent="0.25">
      <c r="A64" s="98"/>
      <c r="B64" s="108"/>
      <c r="C64" s="100"/>
      <c r="D64" s="100"/>
      <c r="E64" s="169"/>
      <c r="F64" s="100"/>
      <c r="G64" s="100"/>
      <c r="H64" s="109"/>
      <c r="I64" s="109"/>
      <c r="J64" s="110"/>
      <c r="K64" s="110"/>
      <c r="L64" s="111"/>
    </row>
    <row r="65" spans="1:13" x14ac:dyDescent="0.25">
      <c r="A65" s="98"/>
      <c r="B65" s="108"/>
      <c r="C65" s="100"/>
      <c r="D65" s="100"/>
      <c r="E65" s="169"/>
      <c r="F65" s="100"/>
      <c r="G65" s="100"/>
      <c r="H65" s="109"/>
      <c r="I65" s="109"/>
      <c r="J65" s="110"/>
      <c r="K65" s="110"/>
      <c r="L65" s="111"/>
    </row>
    <row r="66" spans="1:13" x14ac:dyDescent="0.25">
      <c r="A66" s="98"/>
      <c r="B66" s="108"/>
      <c r="C66" s="100"/>
      <c r="D66" s="100"/>
      <c r="E66" s="169"/>
      <c r="F66" s="100"/>
      <c r="G66" s="100"/>
      <c r="H66" s="109"/>
      <c r="I66" s="109"/>
      <c r="J66" s="110"/>
      <c r="K66" s="110"/>
      <c r="L66" s="111"/>
    </row>
    <row r="67" spans="1:13" x14ac:dyDescent="0.25">
      <c r="A67" s="98"/>
      <c r="B67" s="108"/>
      <c r="C67" s="100"/>
      <c r="D67" s="100"/>
      <c r="E67" s="169"/>
      <c r="F67" s="100"/>
      <c r="G67" s="100"/>
      <c r="H67" s="109"/>
      <c r="I67" s="109"/>
      <c r="J67" s="110"/>
      <c r="K67" s="110"/>
      <c r="L67" s="111"/>
    </row>
    <row r="68" spans="1:13" x14ac:dyDescent="0.25">
      <c r="A68" s="98"/>
      <c r="B68" s="108"/>
      <c r="C68" s="100"/>
      <c r="D68" s="100"/>
      <c r="E68" s="169"/>
      <c r="F68" s="100"/>
      <c r="G68" s="100"/>
      <c r="H68" s="109"/>
      <c r="I68" s="109"/>
      <c r="J68" s="110"/>
      <c r="K68" s="110"/>
      <c r="L68" s="111"/>
    </row>
    <row r="69" spans="1:13" x14ac:dyDescent="0.25">
      <c r="A69" s="98"/>
      <c r="B69" s="108"/>
      <c r="C69" s="100"/>
      <c r="D69" s="100"/>
      <c r="E69" s="169"/>
      <c r="F69" s="100"/>
      <c r="G69" s="100"/>
      <c r="H69" s="109"/>
      <c r="I69" s="109"/>
      <c r="J69" s="110"/>
      <c r="K69" s="110"/>
      <c r="L69" s="111"/>
    </row>
    <row r="70" spans="1:13" ht="16.5" thickBot="1" x14ac:dyDescent="0.3">
      <c r="A70" s="98"/>
      <c r="B70" s="108"/>
      <c r="C70" s="100"/>
      <c r="D70" s="100"/>
      <c r="E70" s="169"/>
      <c r="F70" s="100"/>
      <c r="G70" s="100"/>
      <c r="H70" s="109"/>
      <c r="I70" s="109"/>
      <c r="J70" s="110"/>
      <c r="K70" s="110"/>
      <c r="L70" s="111"/>
    </row>
    <row r="71" spans="1:13" ht="21" customHeight="1" thickBot="1" x14ac:dyDescent="0.3">
      <c r="A71" s="9" t="s">
        <v>282</v>
      </c>
      <c r="B71" s="15"/>
      <c r="C71" s="15"/>
      <c r="D71" s="15"/>
      <c r="E71" s="15"/>
      <c r="F71" s="15"/>
      <c r="G71" s="15"/>
      <c r="H71" s="55" t="s">
        <v>281</v>
      </c>
      <c r="I71" s="53"/>
      <c r="J71" s="54"/>
      <c r="K71" s="12" t="s">
        <v>18</v>
      </c>
      <c r="L71" s="13">
        <f>SUM(L21:L70)</f>
        <v>135236.81</v>
      </c>
    </row>
    <row r="72" spans="1:13" ht="34.5" customHeight="1" x14ac:dyDescent="0.25">
      <c r="A72" s="49" t="s">
        <v>6</v>
      </c>
      <c r="B72" s="49" t="s">
        <v>7</v>
      </c>
      <c r="C72" s="49" t="s">
        <v>8</v>
      </c>
      <c r="D72" s="50" t="s">
        <v>9</v>
      </c>
      <c r="E72" s="51" t="s">
        <v>10</v>
      </c>
      <c r="F72" s="49" t="s">
        <v>11</v>
      </c>
      <c r="G72" s="49" t="s">
        <v>12</v>
      </c>
      <c r="H72" s="49" t="s">
        <v>13</v>
      </c>
      <c r="I72" s="49" t="s">
        <v>14</v>
      </c>
      <c r="J72" s="49" t="s">
        <v>15</v>
      </c>
      <c r="K72" s="49" t="s">
        <v>16</v>
      </c>
      <c r="L72" s="52" t="s">
        <v>17</v>
      </c>
    </row>
    <row r="73" spans="1:13" ht="21" customHeight="1" x14ac:dyDescent="0.25">
      <c r="A73" s="98">
        <v>46082</v>
      </c>
      <c r="B73" s="108" t="s">
        <v>408</v>
      </c>
      <c r="C73" s="22" t="s">
        <v>294</v>
      </c>
      <c r="D73" s="110" t="s">
        <v>403</v>
      </c>
      <c r="E73" s="177" t="s">
        <v>388</v>
      </c>
      <c r="F73" s="22" t="s">
        <v>387</v>
      </c>
      <c r="G73" s="162">
        <v>15957.16</v>
      </c>
      <c r="H73" s="109"/>
      <c r="I73" s="109" t="s">
        <v>414</v>
      </c>
      <c r="J73" s="110"/>
      <c r="K73" s="110"/>
      <c r="L73" s="178">
        <v>13000</v>
      </c>
    </row>
    <row r="74" spans="1:13" ht="21" customHeight="1" x14ac:dyDescent="0.25">
      <c r="A74" s="98">
        <v>46082</v>
      </c>
      <c r="B74" s="176" t="s">
        <v>408</v>
      </c>
      <c r="C74" s="22" t="s">
        <v>295</v>
      </c>
      <c r="D74" s="110" t="s">
        <v>404</v>
      </c>
      <c r="E74" s="177" t="s">
        <v>389</v>
      </c>
      <c r="F74" s="22" t="s">
        <v>387</v>
      </c>
      <c r="G74" s="162">
        <v>21980.86</v>
      </c>
      <c r="H74" s="105"/>
      <c r="I74" s="105" t="s">
        <v>414</v>
      </c>
      <c r="J74" s="112"/>
      <c r="K74" s="110"/>
      <c r="L74" s="179">
        <v>1564.38</v>
      </c>
    </row>
    <row r="75" spans="1:13" ht="21" customHeight="1" thickBot="1" x14ac:dyDescent="0.3">
      <c r="A75" s="98"/>
      <c r="B75" s="100"/>
      <c r="C75" s="100"/>
      <c r="D75" s="100"/>
      <c r="E75" s="100"/>
      <c r="F75" s="101"/>
      <c r="G75" s="102"/>
      <c r="H75" s="103"/>
      <c r="I75" s="104" t="s">
        <v>390</v>
      </c>
      <c r="J75" s="105"/>
      <c r="K75" s="106"/>
      <c r="L75" s="107"/>
    </row>
    <row r="76" spans="1:13" ht="21" customHeight="1" thickBot="1" x14ac:dyDescent="0.3">
      <c r="A76" s="15"/>
      <c r="B76" s="15"/>
      <c r="C76" s="15"/>
      <c r="D76" s="15"/>
      <c r="E76" s="15"/>
      <c r="F76" s="15"/>
      <c r="G76" s="15"/>
      <c r="H76" s="55" t="s">
        <v>280</v>
      </c>
      <c r="I76" s="53"/>
      <c r="J76" s="54"/>
      <c r="K76" s="12" t="s">
        <v>18</v>
      </c>
      <c r="L76" s="13">
        <f>SUM(L73:L75)</f>
        <v>14564.380000000001</v>
      </c>
    </row>
    <row r="77" spans="1:13" ht="33.950000000000003" customHeight="1" thickBot="1" x14ac:dyDescent="0.3">
      <c r="A77" s="15"/>
      <c r="B77" s="15"/>
      <c r="C77" s="15"/>
      <c r="D77" s="15"/>
      <c r="E77" s="15"/>
      <c r="F77" s="15"/>
      <c r="G77" s="15"/>
      <c r="H77" s="193" t="s">
        <v>279</v>
      </c>
      <c r="I77" s="194"/>
      <c r="J77" s="195"/>
      <c r="K77" s="12" t="s">
        <v>18</v>
      </c>
      <c r="L77" s="13">
        <f>SUM(L71,L76)</f>
        <v>149801.19</v>
      </c>
    </row>
    <row r="78" spans="1:13" ht="21" customHeight="1" x14ac:dyDescent="0.25">
      <c r="D78" s="15"/>
      <c r="F78" s="15"/>
      <c r="G78" s="15"/>
      <c r="H78" s="15"/>
      <c r="I78" s="15"/>
      <c r="J78" s="15"/>
      <c r="K78" s="15"/>
      <c r="L78" s="16"/>
      <c r="M78" s="1" t="s">
        <v>30</v>
      </c>
    </row>
    <row r="79" spans="1:13" ht="21" customHeight="1" x14ac:dyDescent="0.25">
      <c r="B79" s="23"/>
      <c r="C79" s="24"/>
      <c r="E79" s="15"/>
      <c r="F79" s="15"/>
      <c r="G79" s="15"/>
      <c r="H79" s="188" t="s">
        <v>88</v>
      </c>
      <c r="I79" s="189"/>
      <c r="J79" s="190">
        <f>L18+L77</f>
        <v>149801.19</v>
      </c>
      <c r="K79" s="191"/>
      <c r="L79" s="192"/>
    </row>
    <row r="80" spans="1:13" ht="21" customHeight="1" x14ac:dyDescent="0.25">
      <c r="A80" s="2"/>
      <c r="B80" s="2"/>
      <c r="C80" s="2"/>
      <c r="D80" s="8"/>
      <c r="E80" s="2"/>
      <c r="F80" s="8"/>
      <c r="G80" s="8"/>
      <c r="H80" s="25"/>
      <c r="I80" s="8"/>
      <c r="J80" s="8"/>
      <c r="K80" s="8"/>
    </row>
    <row r="81" spans="1:12" ht="21" customHeight="1" x14ac:dyDescent="0.25">
      <c r="A81" s="15" t="s">
        <v>87</v>
      </c>
      <c r="B81" s="15"/>
      <c r="C81" s="15"/>
      <c r="D81" s="15"/>
      <c r="E81" s="15"/>
      <c r="F81" s="15"/>
      <c r="G81" s="15"/>
      <c r="H81" s="15"/>
      <c r="I81" s="15"/>
      <c r="J81" s="15"/>
      <c r="K81" s="30"/>
      <c r="L81" s="31"/>
    </row>
    <row r="82" spans="1:12" ht="23.25" x14ac:dyDescent="0.35">
      <c r="A82" s="180" t="s">
        <v>31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</row>
    <row r="83" spans="1:12" x14ac:dyDescent="0.25"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spans="1:12" x14ac:dyDescent="0.25">
      <c r="A84" s="26" t="s">
        <v>32</v>
      </c>
      <c r="B84" s="3"/>
      <c r="C84" s="3"/>
      <c r="D84" s="3"/>
      <c r="E84" s="3"/>
      <c r="F84" s="3"/>
      <c r="G84" s="4"/>
      <c r="H84" s="27" t="s">
        <v>33</v>
      </c>
      <c r="I84" s="3"/>
      <c r="J84" s="3"/>
      <c r="K84" s="4"/>
    </row>
    <row r="85" spans="1:12" ht="21" customHeight="1" x14ac:dyDescent="0.25">
      <c r="A85" s="19" t="s">
        <v>6</v>
      </c>
      <c r="B85" s="19" t="s">
        <v>34</v>
      </c>
      <c r="C85" s="20" t="s">
        <v>35</v>
      </c>
      <c r="D85" s="20" t="s">
        <v>36</v>
      </c>
      <c r="E85" s="32" t="s">
        <v>37</v>
      </c>
      <c r="F85" s="19" t="s">
        <v>38</v>
      </c>
      <c r="G85" s="33" t="s">
        <v>39</v>
      </c>
      <c r="H85" s="181" t="s">
        <v>40</v>
      </c>
      <c r="I85" s="182"/>
      <c r="J85" s="182"/>
      <c r="K85" s="183"/>
      <c r="L85" s="34" t="s">
        <v>41</v>
      </c>
    </row>
    <row r="86" spans="1:12" ht="21" customHeight="1" x14ac:dyDescent="0.25">
      <c r="A86" s="35"/>
      <c r="B86" s="35"/>
      <c r="C86" s="36"/>
      <c r="D86" s="36"/>
      <c r="E86" s="37"/>
      <c r="F86" s="35"/>
      <c r="G86" s="38"/>
      <c r="H86" s="39"/>
      <c r="I86" s="40"/>
      <c r="J86" s="40"/>
      <c r="K86" s="41"/>
      <c r="L86" s="42"/>
    </row>
    <row r="87" spans="1:12" ht="21" customHeight="1" x14ac:dyDescent="0.25">
      <c r="A87" s="35"/>
      <c r="B87" s="35"/>
      <c r="C87" s="36"/>
      <c r="D87" s="36"/>
      <c r="E87" s="37"/>
      <c r="F87" s="35"/>
      <c r="G87" s="38"/>
      <c r="H87" s="39"/>
      <c r="I87" s="40"/>
      <c r="J87" s="40"/>
      <c r="K87" s="41"/>
      <c r="L87" s="42"/>
    </row>
    <row r="88" spans="1:12" ht="21" customHeight="1" thickBot="1" x14ac:dyDescent="0.3">
      <c r="A88" s="28"/>
      <c r="B88" s="22"/>
      <c r="C88" s="22"/>
      <c r="D88" s="22"/>
      <c r="E88" s="22"/>
      <c r="F88" s="22"/>
      <c r="G88" s="21"/>
      <c r="H88" s="21"/>
      <c r="I88" s="43"/>
      <c r="J88" s="43"/>
      <c r="K88" s="44"/>
      <c r="L88" s="45"/>
    </row>
    <row r="89" spans="1:12" ht="21" customHeight="1" thickBot="1" x14ac:dyDescent="0.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46" t="s">
        <v>18</v>
      </c>
      <c r="L89" s="29"/>
    </row>
    <row r="92" spans="1:12" ht="31.5" customHeight="1" x14ac:dyDescent="0.25"/>
  </sheetData>
  <sheetProtection algorithmName="SHA-512" hashValue="lc6Sb7lFos+gpzYQj5PBiiF2roSQlwghvu7vigULm024wahmZgHa44fELnXLWJZmtz2PISMH0MbQWXNrqB5V0w==" saltValue="hiy+W6vhOnPFW/IhOQr/vg==" spinCount="100000" sheet="1" selectLockedCells="1" selectUnlockedCells="1"/>
  <mergeCells count="8">
    <mergeCell ref="A82:L82"/>
    <mergeCell ref="H85:K85"/>
    <mergeCell ref="A1:L1"/>
    <mergeCell ref="H4:I4"/>
    <mergeCell ref="A13:L13"/>
    <mergeCell ref="H79:I79"/>
    <mergeCell ref="J79:L79"/>
    <mergeCell ref="H77:J77"/>
  </mergeCells>
  <phoneticPr fontId="31" type="noConversion"/>
  <pageMargins left="0.511811024" right="0.511811024" top="0.78740157499999996" bottom="0.78740157499999996" header="0.31496062000000002" footer="0.31496062000000002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H57"/>
  <sheetViews>
    <sheetView zoomScaleNormal="100" workbookViewId="0">
      <selection activeCell="I17" sqref="I17"/>
    </sheetView>
  </sheetViews>
  <sheetFormatPr defaultRowHeight="15" x14ac:dyDescent="0.25"/>
  <cols>
    <col min="1" max="1" width="19" customWidth="1"/>
    <col min="2" max="2" width="18.42578125" customWidth="1"/>
    <col min="3" max="3" width="26.42578125" bestFit="1" customWidth="1"/>
    <col min="4" max="4" width="17.5703125" bestFit="1" customWidth="1"/>
    <col min="5" max="5" width="12.7109375" customWidth="1"/>
    <col min="6" max="6" width="12.5703125" customWidth="1"/>
    <col min="7" max="7" width="12.85546875" customWidth="1"/>
    <col min="8" max="8" width="13.5703125" customWidth="1"/>
    <col min="9" max="9" width="15.5703125" bestFit="1" customWidth="1"/>
    <col min="10" max="10" width="27.85546875" customWidth="1"/>
    <col min="11" max="11" width="26.85546875" bestFit="1" customWidth="1"/>
    <col min="12" max="12" width="15.7109375" customWidth="1"/>
    <col min="13" max="13" width="24.5703125" bestFit="1" customWidth="1"/>
    <col min="14" max="14" width="22.5703125" bestFit="1" customWidth="1"/>
  </cols>
  <sheetData>
    <row r="2" spans="1:8" ht="21" x14ac:dyDescent="0.35">
      <c r="A2" s="59" t="s">
        <v>89</v>
      </c>
    </row>
    <row r="4" spans="1:8" ht="33.6" customHeight="1" x14ac:dyDescent="0.25">
      <c r="A4" s="60" t="s">
        <v>90</v>
      </c>
      <c r="B4" s="60" t="s">
        <v>91</v>
      </c>
      <c r="C4" s="60" t="s">
        <v>92</v>
      </c>
      <c r="D4" s="60" t="s">
        <v>93</v>
      </c>
      <c r="E4" s="60" t="s">
        <v>94</v>
      </c>
      <c r="F4" s="60" t="s">
        <v>95</v>
      </c>
      <c r="G4" s="61" t="s">
        <v>96</v>
      </c>
      <c r="H4" s="61" t="s">
        <v>97</v>
      </c>
    </row>
    <row r="5" spans="1:8" ht="30" x14ac:dyDescent="0.25">
      <c r="A5" s="60">
        <v>10230331</v>
      </c>
      <c r="B5" s="60" t="s">
        <v>343</v>
      </c>
      <c r="C5" s="141" t="s">
        <v>344</v>
      </c>
      <c r="D5" s="60" t="s">
        <v>346</v>
      </c>
      <c r="E5" s="142">
        <v>41046</v>
      </c>
      <c r="F5" s="60">
        <v>2</v>
      </c>
      <c r="G5" s="60" t="s">
        <v>347</v>
      </c>
      <c r="H5" s="60" t="s">
        <v>348</v>
      </c>
    </row>
    <row r="6" spans="1:8" x14ac:dyDescent="0.25">
      <c r="A6" s="60"/>
      <c r="B6" s="60"/>
      <c r="C6" s="60"/>
      <c r="D6" s="60"/>
      <c r="E6" s="60"/>
      <c r="F6" s="60"/>
      <c r="G6" s="60"/>
      <c r="H6" s="60"/>
    </row>
    <row r="7" spans="1:8" x14ac:dyDescent="0.25">
      <c r="A7" s="60"/>
      <c r="B7" s="60"/>
      <c r="C7" s="60"/>
      <c r="D7" s="60"/>
      <c r="E7" s="60"/>
      <c r="F7" s="60"/>
      <c r="G7" s="60"/>
      <c r="H7" s="60"/>
    </row>
    <row r="8" spans="1:8" x14ac:dyDescent="0.25">
      <c r="A8" s="60"/>
      <c r="B8" s="60"/>
      <c r="C8" s="60"/>
      <c r="D8" s="60"/>
      <c r="E8" s="60"/>
      <c r="F8" s="60"/>
      <c r="G8" s="60"/>
      <c r="H8" s="60"/>
    </row>
    <row r="9" spans="1:8" x14ac:dyDescent="0.25">
      <c r="A9" s="60"/>
      <c r="B9" s="60"/>
      <c r="C9" s="60"/>
      <c r="D9" s="60"/>
      <c r="E9" s="60"/>
      <c r="F9" s="60"/>
      <c r="G9" s="60"/>
      <c r="H9" s="60"/>
    </row>
    <row r="10" spans="1:8" x14ac:dyDescent="0.25">
      <c r="F10" t="s">
        <v>104</v>
      </c>
    </row>
    <row r="11" spans="1:8" x14ac:dyDescent="0.25">
      <c r="F11" t="s">
        <v>108</v>
      </c>
    </row>
    <row r="12" spans="1:8" x14ac:dyDescent="0.25">
      <c r="F12" t="s">
        <v>112</v>
      </c>
    </row>
    <row r="15" spans="1:8" ht="45" x14ac:dyDescent="0.25">
      <c r="A15" s="60" t="s">
        <v>98</v>
      </c>
      <c r="B15" s="60" t="s">
        <v>99</v>
      </c>
      <c r="C15" s="60" t="s">
        <v>100</v>
      </c>
      <c r="D15" s="60" t="s">
        <v>101</v>
      </c>
      <c r="E15" s="60" t="s">
        <v>102</v>
      </c>
      <c r="F15" s="83" t="s">
        <v>103</v>
      </c>
    </row>
    <row r="16" spans="1:8" x14ac:dyDescent="0.25">
      <c r="A16" s="60" t="s">
        <v>345</v>
      </c>
      <c r="B16" s="60">
        <v>34</v>
      </c>
      <c r="C16" s="60">
        <v>2</v>
      </c>
      <c r="D16" s="60" t="s">
        <v>349</v>
      </c>
      <c r="E16" s="60"/>
      <c r="F16" s="60">
        <v>2</v>
      </c>
    </row>
    <row r="17" spans="1:6" x14ac:dyDescent="0.25">
      <c r="A17" s="60"/>
      <c r="B17" s="60"/>
      <c r="C17" s="60"/>
      <c r="D17" s="60"/>
      <c r="E17" s="60"/>
      <c r="F17" s="60"/>
    </row>
    <row r="18" spans="1:6" x14ac:dyDescent="0.25">
      <c r="A18" s="60"/>
      <c r="B18" s="60"/>
      <c r="C18" s="60"/>
      <c r="D18" s="60"/>
      <c r="E18" s="60"/>
      <c r="F18" s="60"/>
    </row>
    <row r="19" spans="1:6" x14ac:dyDescent="0.25">
      <c r="A19" s="60"/>
      <c r="B19" s="60"/>
      <c r="C19" s="60"/>
      <c r="D19" s="60"/>
      <c r="E19" s="60"/>
      <c r="F19" s="60"/>
    </row>
    <row r="20" spans="1:6" x14ac:dyDescent="0.25">
      <c r="A20" s="60"/>
      <c r="B20" s="60"/>
      <c r="C20" s="60"/>
      <c r="D20" s="60"/>
      <c r="E20" s="60"/>
      <c r="F20" s="60"/>
    </row>
    <row r="21" spans="1:6" x14ac:dyDescent="0.25">
      <c r="B21" s="81" t="s">
        <v>105</v>
      </c>
      <c r="C21" s="81" t="s">
        <v>106</v>
      </c>
      <c r="F21" t="s">
        <v>107</v>
      </c>
    </row>
    <row r="22" spans="1:6" x14ac:dyDescent="0.25">
      <c r="B22" s="82" t="s">
        <v>109</v>
      </c>
      <c r="C22" s="81" t="s">
        <v>110</v>
      </c>
      <c r="F22" t="s">
        <v>111</v>
      </c>
    </row>
    <row r="23" spans="1:6" x14ac:dyDescent="0.25">
      <c r="B23" s="81" t="s">
        <v>113</v>
      </c>
      <c r="C23" s="81" t="s">
        <v>114</v>
      </c>
    </row>
    <row r="24" spans="1:6" x14ac:dyDescent="0.25">
      <c r="B24" s="81" t="s">
        <v>115</v>
      </c>
      <c r="C24" s="81" t="s">
        <v>116</v>
      </c>
    </row>
    <row r="25" spans="1:6" x14ac:dyDescent="0.25">
      <c r="B25" s="81" t="s">
        <v>117</v>
      </c>
    </row>
    <row r="26" spans="1:6" x14ac:dyDescent="0.25">
      <c r="B26" s="81" t="s">
        <v>118</v>
      </c>
    </row>
    <row r="27" spans="1:6" x14ac:dyDescent="0.25">
      <c r="B27" s="81" t="s">
        <v>119</v>
      </c>
    </row>
    <row r="28" spans="1:6" x14ac:dyDescent="0.25">
      <c r="B28" s="81" t="s">
        <v>120</v>
      </c>
    </row>
    <row r="29" spans="1:6" x14ac:dyDescent="0.25">
      <c r="B29" s="81" t="s">
        <v>121</v>
      </c>
    </row>
    <row r="30" spans="1:6" x14ac:dyDescent="0.25">
      <c r="B30" s="81" t="s">
        <v>122</v>
      </c>
    </row>
    <row r="31" spans="1:6" x14ac:dyDescent="0.25">
      <c r="B31" s="81" t="s">
        <v>123</v>
      </c>
    </row>
    <row r="32" spans="1:6" x14ac:dyDescent="0.25">
      <c r="B32" s="81" t="s">
        <v>124</v>
      </c>
    </row>
    <row r="33" spans="2:2" x14ac:dyDescent="0.25">
      <c r="B33" s="81" t="s">
        <v>125</v>
      </c>
    </row>
    <row r="34" spans="2:2" x14ac:dyDescent="0.25">
      <c r="B34" s="81" t="s">
        <v>126</v>
      </c>
    </row>
    <row r="35" spans="2:2" x14ac:dyDescent="0.25">
      <c r="B35" s="81" t="s">
        <v>127</v>
      </c>
    </row>
    <row r="36" spans="2:2" x14ac:dyDescent="0.25">
      <c r="B36" s="81" t="s">
        <v>128</v>
      </c>
    </row>
    <row r="37" spans="2:2" x14ac:dyDescent="0.25">
      <c r="B37" s="81" t="s">
        <v>129</v>
      </c>
    </row>
    <row r="38" spans="2:2" x14ac:dyDescent="0.25">
      <c r="B38" s="81" t="s">
        <v>130</v>
      </c>
    </row>
    <row r="39" spans="2:2" x14ac:dyDescent="0.25">
      <c r="B39" s="81" t="s">
        <v>131</v>
      </c>
    </row>
    <row r="40" spans="2:2" x14ac:dyDescent="0.25">
      <c r="B40" s="81" t="s">
        <v>132</v>
      </c>
    </row>
    <row r="41" spans="2:2" x14ac:dyDescent="0.25">
      <c r="B41" s="81" t="s">
        <v>133</v>
      </c>
    </row>
    <row r="42" spans="2:2" x14ac:dyDescent="0.25">
      <c r="B42" s="81" t="s">
        <v>134</v>
      </c>
    </row>
    <row r="43" spans="2:2" x14ac:dyDescent="0.25">
      <c r="B43" s="81" t="s">
        <v>135</v>
      </c>
    </row>
    <row r="44" spans="2:2" x14ac:dyDescent="0.25">
      <c r="B44" s="81" t="s">
        <v>136</v>
      </c>
    </row>
    <row r="45" spans="2:2" x14ac:dyDescent="0.25">
      <c r="B45" s="81" t="s">
        <v>137</v>
      </c>
    </row>
    <row r="46" spans="2:2" x14ac:dyDescent="0.25">
      <c r="B46" s="81" t="s">
        <v>138</v>
      </c>
    </row>
    <row r="47" spans="2:2" x14ac:dyDescent="0.25">
      <c r="B47" s="81" t="s">
        <v>139</v>
      </c>
    </row>
    <row r="48" spans="2:2" x14ac:dyDescent="0.25">
      <c r="B48" s="81" t="s">
        <v>140</v>
      </c>
    </row>
    <row r="49" spans="2:2" x14ac:dyDescent="0.25">
      <c r="B49" s="81" t="s">
        <v>141</v>
      </c>
    </row>
    <row r="50" spans="2:2" x14ac:dyDescent="0.25">
      <c r="B50" s="81" t="s">
        <v>142</v>
      </c>
    </row>
    <row r="51" spans="2:2" x14ac:dyDescent="0.25">
      <c r="B51" s="81" t="s">
        <v>143</v>
      </c>
    </row>
    <row r="52" spans="2:2" x14ac:dyDescent="0.25">
      <c r="B52" s="81" t="s">
        <v>144</v>
      </c>
    </row>
    <row r="53" spans="2:2" x14ac:dyDescent="0.25">
      <c r="B53" s="81" t="s">
        <v>145</v>
      </c>
    </row>
    <row r="54" spans="2:2" x14ac:dyDescent="0.25">
      <c r="B54" s="81" t="s">
        <v>146</v>
      </c>
    </row>
    <row r="55" spans="2:2" x14ac:dyDescent="0.25">
      <c r="B55" s="81" t="s">
        <v>147</v>
      </c>
    </row>
    <row r="56" spans="2:2" x14ac:dyDescent="0.25">
      <c r="B56" s="81" t="s">
        <v>148</v>
      </c>
    </row>
    <row r="57" spans="2:2" x14ac:dyDescent="0.25">
      <c r="B57" s="81" t="s">
        <v>149</v>
      </c>
    </row>
  </sheetData>
  <pageMargins left="0.51181102362204722" right="0.51181102362204722" top="0.78740157480314965" bottom="0.78740157480314965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E63"/>
  <sheetViews>
    <sheetView zoomScaleNormal="100" workbookViewId="0">
      <selection sqref="A1:XFD1048576"/>
    </sheetView>
  </sheetViews>
  <sheetFormatPr defaultRowHeight="15" x14ac:dyDescent="0.25"/>
  <cols>
    <col min="1" max="1" width="7.5703125" customWidth="1"/>
    <col min="2" max="2" width="16.85546875" customWidth="1"/>
    <col min="3" max="3" width="22.28515625" customWidth="1"/>
    <col min="4" max="4" width="52.5703125" customWidth="1"/>
    <col min="5" max="5" width="36.5703125" customWidth="1"/>
    <col min="6" max="6" width="21.5703125" bestFit="1" customWidth="1"/>
  </cols>
  <sheetData>
    <row r="1" spans="1:5" ht="21" x14ac:dyDescent="0.35">
      <c r="A1" s="222" t="s">
        <v>150</v>
      </c>
      <c r="B1" s="222"/>
      <c r="C1" s="222"/>
      <c r="D1" s="222"/>
      <c r="E1" s="222"/>
    </row>
    <row r="3" spans="1:5" x14ac:dyDescent="0.25">
      <c r="A3" t="s">
        <v>151</v>
      </c>
    </row>
    <row r="5" spans="1:5" x14ac:dyDescent="0.25">
      <c r="A5" s="60" t="s">
        <v>152</v>
      </c>
      <c r="B5" s="60" t="s">
        <v>153</v>
      </c>
      <c r="C5" s="60" t="s">
        <v>154</v>
      </c>
      <c r="D5" s="60" t="s">
        <v>155</v>
      </c>
      <c r="E5" s="62" t="s">
        <v>156</v>
      </c>
    </row>
    <row r="6" spans="1:5" x14ac:dyDescent="0.25">
      <c r="A6" s="60"/>
      <c r="B6" s="60"/>
      <c r="C6" s="60"/>
      <c r="D6" s="60"/>
      <c r="E6" s="60"/>
    </row>
    <row r="7" spans="1:5" x14ac:dyDescent="0.25">
      <c r="A7" s="60"/>
      <c r="B7" s="60"/>
      <c r="C7" s="60"/>
      <c r="D7" s="60"/>
      <c r="E7" s="60"/>
    </row>
    <row r="8" spans="1:5" x14ac:dyDescent="0.25">
      <c r="A8" s="60"/>
      <c r="B8" s="60"/>
      <c r="C8" s="60"/>
      <c r="D8" s="60"/>
      <c r="E8" s="60"/>
    </row>
    <row r="9" spans="1:5" x14ac:dyDescent="0.25">
      <c r="A9" s="60"/>
      <c r="B9" s="60"/>
      <c r="C9" s="60"/>
      <c r="D9" s="60"/>
      <c r="E9" s="60"/>
    </row>
    <row r="10" spans="1:5" x14ac:dyDescent="0.25">
      <c r="A10" s="60"/>
      <c r="B10" s="60"/>
      <c r="C10" s="60"/>
      <c r="D10" s="60"/>
      <c r="E10" s="60"/>
    </row>
    <row r="13" spans="1:5" x14ac:dyDescent="0.25">
      <c r="A13" t="s">
        <v>157</v>
      </c>
    </row>
    <row r="15" spans="1:5" x14ac:dyDescent="0.25">
      <c r="A15" s="60" t="s">
        <v>152</v>
      </c>
      <c r="B15" s="60" t="s">
        <v>158</v>
      </c>
      <c r="C15" s="60" t="s">
        <v>154</v>
      </c>
      <c r="D15" s="60" t="s">
        <v>159</v>
      </c>
      <c r="E15" s="60" t="s">
        <v>160</v>
      </c>
    </row>
    <row r="16" spans="1:5" x14ac:dyDescent="0.25">
      <c r="A16" s="60"/>
      <c r="B16" s="60"/>
      <c r="C16" s="60"/>
      <c r="D16" s="60"/>
      <c r="E16" s="60"/>
    </row>
    <row r="17" spans="1:5" x14ac:dyDescent="0.25">
      <c r="A17" s="60"/>
      <c r="B17" s="60"/>
      <c r="C17" s="60"/>
      <c r="D17" s="60"/>
      <c r="E17" s="60"/>
    </row>
    <row r="18" spans="1:5" x14ac:dyDescent="0.25">
      <c r="A18" s="60"/>
      <c r="B18" s="60"/>
      <c r="C18" s="60"/>
      <c r="D18" s="60"/>
      <c r="E18" s="60"/>
    </row>
    <row r="19" spans="1:5" x14ac:dyDescent="0.25">
      <c r="A19" s="60"/>
      <c r="B19" s="60"/>
      <c r="C19" s="60"/>
      <c r="D19" s="60"/>
      <c r="E19" s="60"/>
    </row>
    <row r="20" spans="1:5" x14ac:dyDescent="0.25">
      <c r="A20" s="60"/>
      <c r="B20" s="60"/>
      <c r="C20" s="60"/>
      <c r="D20" s="60"/>
      <c r="E20" s="60"/>
    </row>
    <row r="23" spans="1:5" x14ac:dyDescent="0.25">
      <c r="A23" t="s">
        <v>161</v>
      </c>
    </row>
    <row r="25" spans="1:5" x14ac:dyDescent="0.25">
      <c r="A25" s="60" t="s">
        <v>152</v>
      </c>
      <c r="B25" s="60" t="s">
        <v>162</v>
      </c>
      <c r="C25" s="60" t="s">
        <v>154</v>
      </c>
      <c r="D25" s="60" t="s">
        <v>155</v>
      </c>
      <c r="E25" s="60" t="s">
        <v>163</v>
      </c>
    </row>
    <row r="26" spans="1:5" x14ac:dyDescent="0.25">
      <c r="A26" s="60"/>
      <c r="B26" s="60"/>
      <c r="C26" s="60"/>
      <c r="D26" s="60"/>
      <c r="E26" s="60"/>
    </row>
    <row r="27" spans="1:5" x14ac:dyDescent="0.25">
      <c r="A27" s="60"/>
      <c r="B27" s="60"/>
      <c r="C27" s="60"/>
      <c r="D27" s="60"/>
      <c r="E27" s="60"/>
    </row>
    <row r="28" spans="1:5" x14ac:dyDescent="0.25">
      <c r="A28" s="60"/>
      <c r="B28" s="60"/>
      <c r="C28" s="60"/>
      <c r="D28" s="60"/>
      <c r="E28" s="60"/>
    </row>
    <row r="29" spans="1:5" x14ac:dyDescent="0.25">
      <c r="A29" s="60"/>
      <c r="B29" s="60"/>
      <c r="C29" s="60"/>
      <c r="D29" s="60"/>
      <c r="E29" s="60"/>
    </row>
    <row r="30" spans="1:5" x14ac:dyDescent="0.25">
      <c r="A30" s="60"/>
      <c r="B30" s="60"/>
      <c r="C30" s="60"/>
      <c r="D30" s="60"/>
      <c r="E30" s="60"/>
    </row>
    <row r="34" spans="1:5" ht="21" customHeight="1" x14ac:dyDescent="0.35">
      <c r="A34" s="222" t="s">
        <v>164</v>
      </c>
      <c r="B34" s="222"/>
      <c r="C34" s="222"/>
      <c r="D34" s="222"/>
      <c r="E34" s="222"/>
    </row>
    <row r="36" spans="1:5" x14ac:dyDescent="0.25">
      <c r="A36" t="s">
        <v>165</v>
      </c>
    </row>
    <row r="38" spans="1:5" x14ac:dyDescent="0.25">
      <c r="A38" s="60" t="s">
        <v>152</v>
      </c>
      <c r="B38" s="60" t="s">
        <v>153</v>
      </c>
      <c r="C38" s="60" t="s">
        <v>166</v>
      </c>
      <c r="D38" s="60" t="s">
        <v>167</v>
      </c>
      <c r="E38" s="60" t="s">
        <v>168</v>
      </c>
    </row>
    <row r="39" spans="1:5" x14ac:dyDescent="0.25">
      <c r="A39" s="60"/>
      <c r="B39" s="60"/>
      <c r="C39" s="60"/>
      <c r="D39" s="60"/>
      <c r="E39" s="60" t="s">
        <v>169</v>
      </c>
    </row>
    <row r="40" spans="1:5" x14ac:dyDescent="0.25">
      <c r="A40" s="60"/>
      <c r="B40" s="60"/>
      <c r="C40" s="60"/>
      <c r="D40" s="60"/>
      <c r="E40" s="60" t="s">
        <v>169</v>
      </c>
    </row>
    <row r="41" spans="1:5" x14ac:dyDescent="0.25">
      <c r="A41" s="60"/>
      <c r="B41" s="60"/>
      <c r="C41" s="60"/>
      <c r="D41" s="60"/>
      <c r="E41" s="60" t="s">
        <v>169</v>
      </c>
    </row>
    <row r="42" spans="1:5" x14ac:dyDescent="0.25">
      <c r="A42" s="60"/>
      <c r="B42" s="60"/>
      <c r="C42" s="60"/>
      <c r="D42" s="60"/>
      <c r="E42" s="60" t="s">
        <v>169</v>
      </c>
    </row>
    <row r="43" spans="1:5" x14ac:dyDescent="0.25">
      <c r="A43" s="60"/>
      <c r="B43" s="60"/>
      <c r="C43" s="60"/>
      <c r="D43" s="60"/>
      <c r="E43" s="60" t="s">
        <v>169</v>
      </c>
    </row>
    <row r="46" spans="1:5" x14ac:dyDescent="0.25">
      <c r="A46" t="s">
        <v>170</v>
      </c>
    </row>
    <row r="48" spans="1:5" x14ac:dyDescent="0.25">
      <c r="A48" s="60" t="s">
        <v>152</v>
      </c>
      <c r="B48" s="60" t="s">
        <v>158</v>
      </c>
      <c r="C48" s="60" t="s">
        <v>166</v>
      </c>
      <c r="D48" s="60" t="s">
        <v>167</v>
      </c>
      <c r="E48" s="60" t="s">
        <v>168</v>
      </c>
    </row>
    <row r="49" spans="1:5" x14ac:dyDescent="0.25">
      <c r="A49" s="60"/>
      <c r="B49" s="60"/>
      <c r="C49" s="60"/>
      <c r="D49" s="60"/>
      <c r="E49" s="60" t="s">
        <v>169</v>
      </c>
    </row>
    <row r="50" spans="1:5" x14ac:dyDescent="0.25">
      <c r="A50" s="60"/>
      <c r="B50" s="60"/>
      <c r="C50" s="60"/>
      <c r="D50" s="60"/>
      <c r="E50" s="60" t="s">
        <v>169</v>
      </c>
    </row>
    <row r="51" spans="1:5" x14ac:dyDescent="0.25">
      <c r="A51" s="60"/>
      <c r="B51" s="60"/>
      <c r="C51" s="60"/>
      <c r="D51" s="60"/>
      <c r="E51" s="60" t="s">
        <v>169</v>
      </c>
    </row>
    <row r="52" spans="1:5" x14ac:dyDescent="0.25">
      <c r="A52" s="60"/>
      <c r="B52" s="60"/>
      <c r="C52" s="60"/>
      <c r="D52" s="60"/>
      <c r="E52" s="60" t="s">
        <v>169</v>
      </c>
    </row>
    <row r="53" spans="1:5" x14ac:dyDescent="0.25">
      <c r="A53" s="60"/>
      <c r="B53" s="60"/>
      <c r="C53" s="60"/>
      <c r="D53" s="60"/>
      <c r="E53" s="60" t="s">
        <v>169</v>
      </c>
    </row>
    <row r="56" spans="1:5" x14ac:dyDescent="0.25">
      <c r="A56" t="s">
        <v>171</v>
      </c>
    </row>
    <row r="58" spans="1:5" x14ac:dyDescent="0.25">
      <c r="A58" s="60" t="s">
        <v>152</v>
      </c>
      <c r="B58" s="60" t="s">
        <v>162</v>
      </c>
      <c r="C58" s="60" t="s">
        <v>166</v>
      </c>
      <c r="D58" s="60" t="s">
        <v>167</v>
      </c>
      <c r="E58" s="60" t="s">
        <v>168</v>
      </c>
    </row>
    <row r="59" spans="1:5" x14ac:dyDescent="0.25">
      <c r="A59" s="60"/>
      <c r="B59" s="60"/>
      <c r="C59" s="60"/>
      <c r="D59" s="60"/>
      <c r="E59" s="60" t="s">
        <v>169</v>
      </c>
    </row>
    <row r="60" spans="1:5" x14ac:dyDescent="0.25">
      <c r="A60" s="60"/>
      <c r="B60" s="60"/>
      <c r="C60" s="60"/>
      <c r="D60" s="60"/>
      <c r="E60" s="60" t="s">
        <v>169</v>
      </c>
    </row>
    <row r="61" spans="1:5" x14ac:dyDescent="0.25">
      <c r="A61" s="60"/>
      <c r="B61" s="60"/>
      <c r="C61" s="60"/>
      <c r="D61" s="60"/>
      <c r="E61" s="60" t="s">
        <v>169</v>
      </c>
    </row>
    <row r="62" spans="1:5" x14ac:dyDescent="0.25">
      <c r="A62" s="60"/>
      <c r="B62" s="60"/>
      <c r="C62" s="60"/>
      <c r="D62" s="60"/>
      <c r="E62" s="60" t="s">
        <v>169</v>
      </c>
    </row>
    <row r="63" spans="1:5" x14ac:dyDescent="0.25">
      <c r="A63" s="60"/>
      <c r="B63" s="60"/>
      <c r="C63" s="60"/>
      <c r="D63" s="60"/>
      <c r="E63" s="60" t="s">
        <v>169</v>
      </c>
    </row>
  </sheetData>
  <sheetProtection algorithmName="SHA-512" hashValue="jy22L/+cFbnTEx+ZJ3hlwU0wsBM2y4qxl/G0qiVgQUIGrEX9TCsTuIaYNFPF9xl8mA+QI8Qs29yi4BcCQmZ3dA==" saltValue="0EQHXHDNxBYTooTnJ4QMcA==" spinCount="100000" sheet="1" objects="1" scenarios="1" selectLockedCells="1"/>
  <mergeCells count="2">
    <mergeCell ref="A34:E34"/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69"/>
  <sheetViews>
    <sheetView topLeftCell="A29" zoomScaleNormal="100" workbookViewId="0">
      <selection activeCell="D34" sqref="D34"/>
    </sheetView>
  </sheetViews>
  <sheetFormatPr defaultRowHeight="15" x14ac:dyDescent="0.25"/>
  <cols>
    <col min="1" max="1" width="16.28515625" customWidth="1"/>
    <col min="2" max="2" width="35.5703125" bestFit="1" customWidth="1"/>
    <col min="3" max="3" width="13.42578125" bestFit="1" customWidth="1"/>
    <col min="4" max="4" width="15.140625" bestFit="1" customWidth="1"/>
    <col min="5" max="5" width="15.28515625" bestFit="1" customWidth="1"/>
    <col min="6" max="6" width="13.42578125" bestFit="1" customWidth="1"/>
    <col min="7" max="7" width="16.42578125" customWidth="1"/>
    <col min="8" max="8" width="15.140625" customWidth="1"/>
  </cols>
  <sheetData>
    <row r="1" spans="1:7" s="1" customFormat="1" ht="28.5" x14ac:dyDescent="0.45">
      <c r="A1" s="224" t="s">
        <v>174</v>
      </c>
      <c r="B1" s="224"/>
      <c r="C1" s="224"/>
      <c r="D1" s="224"/>
      <c r="E1" s="224"/>
      <c r="F1" s="224"/>
      <c r="G1" s="224"/>
    </row>
    <row r="3" spans="1:7" ht="18.75" x14ac:dyDescent="0.3">
      <c r="A3" s="225" t="s">
        <v>175</v>
      </c>
      <c r="B3" s="225"/>
      <c r="C3" s="225"/>
      <c r="D3" s="225"/>
      <c r="E3" s="225"/>
      <c r="F3" s="225"/>
      <c r="G3" s="225"/>
    </row>
    <row r="4" spans="1:7" ht="15.75" x14ac:dyDescent="0.25">
      <c r="A4" t="s">
        <v>176</v>
      </c>
      <c r="C4" s="1" t="s">
        <v>172</v>
      </c>
      <c r="D4" s="1" t="s">
        <v>379</v>
      </c>
    </row>
    <row r="5" spans="1:7" ht="25.5" customHeight="1" x14ac:dyDescent="0.25">
      <c r="A5" s="65" t="s">
        <v>177</v>
      </c>
      <c r="B5" s="66" t="s">
        <v>178</v>
      </c>
      <c r="C5" s="65" t="s">
        <v>179</v>
      </c>
      <c r="D5" s="67" t="s">
        <v>180</v>
      </c>
      <c r="E5" s="64"/>
      <c r="F5" s="64"/>
      <c r="G5" s="68"/>
    </row>
    <row r="6" spans="1:7" x14ac:dyDescent="0.25">
      <c r="A6" s="60"/>
      <c r="B6" s="60"/>
      <c r="C6" s="60"/>
      <c r="D6" s="69"/>
      <c r="E6" s="64"/>
      <c r="F6" s="64"/>
      <c r="G6" s="68"/>
    </row>
    <row r="8" spans="1:7" ht="15.75" x14ac:dyDescent="0.25">
      <c r="A8" t="s">
        <v>181</v>
      </c>
      <c r="C8" s="1" t="s">
        <v>172</v>
      </c>
      <c r="D8" s="1" t="s">
        <v>380</v>
      </c>
    </row>
    <row r="9" spans="1:7" ht="30" x14ac:dyDescent="0.25">
      <c r="A9" s="65" t="s">
        <v>177</v>
      </c>
      <c r="B9" s="66" t="s">
        <v>178</v>
      </c>
      <c r="C9" s="65" t="s">
        <v>179</v>
      </c>
      <c r="D9" s="67" t="s">
        <v>180</v>
      </c>
      <c r="E9" s="64"/>
      <c r="F9" s="64"/>
      <c r="G9" s="68"/>
    </row>
    <row r="10" spans="1:7" x14ac:dyDescent="0.25">
      <c r="A10" s="60"/>
      <c r="B10" s="60"/>
      <c r="C10" s="60"/>
      <c r="D10" s="69"/>
      <c r="E10" s="64"/>
      <c r="F10" s="64"/>
      <c r="G10" s="68"/>
    </row>
    <row r="11" spans="1:7" ht="9" customHeight="1" x14ac:dyDescent="0.25"/>
    <row r="12" spans="1:7" ht="18.75" x14ac:dyDescent="0.3">
      <c r="A12" s="225" t="s">
        <v>182</v>
      </c>
      <c r="B12" s="225"/>
      <c r="C12" s="225"/>
      <c r="D12" s="225"/>
      <c r="E12" s="225"/>
      <c r="F12" s="225"/>
      <c r="G12" s="225"/>
    </row>
    <row r="13" spans="1:7" ht="15.75" x14ac:dyDescent="0.25">
      <c r="A13" t="s">
        <v>183</v>
      </c>
      <c r="C13" s="1" t="s">
        <v>172</v>
      </c>
      <c r="D13" s="1" t="s">
        <v>283</v>
      </c>
    </row>
    <row r="14" spans="1:7" ht="15.75" x14ac:dyDescent="0.25">
      <c r="A14" t="s">
        <v>184</v>
      </c>
      <c r="C14" s="1" t="s">
        <v>172</v>
      </c>
      <c r="D14" s="1" t="s">
        <v>173</v>
      </c>
    </row>
    <row r="15" spans="1:7" ht="30" x14ac:dyDescent="0.25">
      <c r="A15" s="65" t="s">
        <v>177</v>
      </c>
      <c r="B15" s="66" t="s">
        <v>178</v>
      </c>
      <c r="C15" s="65" t="s">
        <v>179</v>
      </c>
      <c r="D15" s="67" t="s">
        <v>180</v>
      </c>
      <c r="E15" s="64"/>
      <c r="F15" s="64"/>
      <c r="G15" s="68"/>
    </row>
    <row r="16" spans="1:7" x14ac:dyDescent="0.25">
      <c r="A16" s="60"/>
      <c r="B16" s="60"/>
      <c r="C16" s="60"/>
      <c r="D16" s="69"/>
      <c r="E16" s="64"/>
      <c r="F16" s="64"/>
      <c r="G16" s="68"/>
    </row>
    <row r="17" spans="1:7" ht="9.6" customHeight="1" x14ac:dyDescent="0.25"/>
    <row r="18" spans="1:7" ht="18.75" x14ac:dyDescent="0.3">
      <c r="A18" s="225" t="s">
        <v>210</v>
      </c>
      <c r="B18" s="225"/>
      <c r="C18" s="225"/>
      <c r="D18" s="225"/>
      <c r="E18" s="225"/>
      <c r="F18" s="225"/>
      <c r="G18" s="225"/>
    </row>
    <row r="19" spans="1:7" ht="15.75" x14ac:dyDescent="0.25">
      <c r="A19" t="s">
        <v>185</v>
      </c>
      <c r="C19" s="1" t="s">
        <v>365</v>
      </c>
      <c r="D19" s="1" t="s">
        <v>173</v>
      </c>
    </row>
    <row r="20" spans="1:7" ht="15.75" x14ac:dyDescent="0.25">
      <c r="A20" t="s">
        <v>184</v>
      </c>
      <c r="C20" s="1" t="s">
        <v>366</v>
      </c>
      <c r="D20" s="1" t="s">
        <v>173</v>
      </c>
    </row>
    <row r="21" spans="1:7" ht="30" x14ac:dyDescent="0.25">
      <c r="A21" s="65" t="s">
        <v>177</v>
      </c>
      <c r="B21" s="66" t="s">
        <v>178</v>
      </c>
      <c r="C21" s="65" t="s">
        <v>179</v>
      </c>
      <c r="D21" s="67" t="s">
        <v>180</v>
      </c>
      <c r="E21" s="64"/>
      <c r="F21" s="64"/>
      <c r="G21" s="68"/>
    </row>
    <row r="22" spans="1:7" x14ac:dyDescent="0.25">
      <c r="A22" s="60" t="s">
        <v>372</v>
      </c>
      <c r="B22" s="60" t="s">
        <v>373</v>
      </c>
      <c r="C22" s="60"/>
      <c r="D22" s="69" t="s">
        <v>374</v>
      </c>
      <c r="E22" s="64"/>
      <c r="F22" s="64"/>
      <c r="G22" s="68"/>
    </row>
    <row r="23" spans="1:7" ht="9.6" customHeight="1" x14ac:dyDescent="0.25"/>
    <row r="24" spans="1:7" ht="9.6" customHeight="1" x14ac:dyDescent="0.25"/>
    <row r="25" spans="1:7" ht="9.6" customHeight="1" x14ac:dyDescent="0.25"/>
    <row r="26" spans="1:7" ht="18.75" x14ac:dyDescent="0.3">
      <c r="A26" s="225" t="s">
        <v>186</v>
      </c>
      <c r="B26" s="225"/>
      <c r="C26" s="225"/>
      <c r="D26" s="225"/>
      <c r="E26" s="225"/>
      <c r="F26" s="225"/>
      <c r="G26" s="225"/>
    </row>
    <row r="27" spans="1:7" ht="15.75" x14ac:dyDescent="0.25">
      <c r="A27" t="s">
        <v>375</v>
      </c>
      <c r="C27" s="1" t="s">
        <v>376</v>
      </c>
      <c r="D27" s="1"/>
    </row>
    <row r="28" spans="1:7" ht="15.75" x14ac:dyDescent="0.25">
      <c r="A28" t="s">
        <v>377</v>
      </c>
      <c r="C28" s="1" t="s">
        <v>378</v>
      </c>
      <c r="D28" s="1" t="s">
        <v>187</v>
      </c>
    </row>
    <row r="29" spans="1:7" ht="30" x14ac:dyDescent="0.25">
      <c r="A29" s="65" t="s">
        <v>177</v>
      </c>
      <c r="B29" s="66" t="s">
        <v>178</v>
      </c>
      <c r="C29" s="65" t="s">
        <v>179</v>
      </c>
      <c r="D29" s="67" t="s">
        <v>180</v>
      </c>
      <c r="E29" s="64"/>
      <c r="F29" s="64"/>
      <c r="G29" s="68"/>
    </row>
    <row r="30" spans="1:7" x14ac:dyDescent="0.25">
      <c r="A30" s="60" t="s">
        <v>372</v>
      </c>
      <c r="B30" s="60" t="s">
        <v>373</v>
      </c>
      <c r="C30" s="60"/>
      <c r="D30" s="69" t="s">
        <v>374</v>
      </c>
      <c r="E30" s="64"/>
      <c r="F30" s="64"/>
      <c r="G30" s="68"/>
    </row>
    <row r="31" spans="1:7" ht="10.5" customHeight="1" x14ac:dyDescent="0.25"/>
    <row r="32" spans="1:7" ht="18.75" x14ac:dyDescent="0.3">
      <c r="A32" s="225" t="s">
        <v>188</v>
      </c>
      <c r="B32" s="225"/>
      <c r="C32" s="225"/>
      <c r="D32" s="225"/>
      <c r="E32" s="225"/>
      <c r="F32" s="225"/>
      <c r="G32" s="225"/>
    </row>
    <row r="33" spans="1:7" ht="15.75" x14ac:dyDescent="0.25">
      <c r="A33" t="s">
        <v>189</v>
      </c>
      <c r="C33" s="1"/>
      <c r="D33" s="1"/>
    </row>
    <row r="34" spans="1:7" ht="15.75" x14ac:dyDescent="0.25">
      <c r="A34" t="s">
        <v>185</v>
      </c>
      <c r="C34" s="1" t="s">
        <v>172</v>
      </c>
      <c r="D34" s="1" t="s">
        <v>283</v>
      </c>
    </row>
    <row r="35" spans="1:7" ht="30" x14ac:dyDescent="0.25">
      <c r="A35" s="65" t="s">
        <v>177</v>
      </c>
      <c r="B35" s="66" t="s">
        <v>178</v>
      </c>
      <c r="C35" s="65" t="s">
        <v>179</v>
      </c>
      <c r="D35" s="67" t="s">
        <v>180</v>
      </c>
      <c r="E35" s="64"/>
      <c r="F35" s="64"/>
      <c r="G35" s="68"/>
    </row>
    <row r="36" spans="1:7" x14ac:dyDescent="0.25">
      <c r="A36" s="60"/>
      <c r="B36" s="60"/>
      <c r="C36" s="60"/>
      <c r="D36" s="69"/>
      <c r="E36" s="64"/>
      <c r="F36" s="64"/>
      <c r="G36" s="68"/>
    </row>
    <row r="37" spans="1:7" x14ac:dyDescent="0.25">
      <c r="A37" s="71" t="s">
        <v>190</v>
      </c>
      <c r="B37" s="64"/>
      <c r="C37" s="64"/>
      <c r="D37" s="64"/>
      <c r="E37" s="64"/>
      <c r="F37" t="s">
        <v>191</v>
      </c>
    </row>
    <row r="38" spans="1:7" x14ac:dyDescent="0.25">
      <c r="A38" s="64"/>
      <c r="B38" s="64"/>
      <c r="C38" s="64"/>
      <c r="D38" s="64"/>
      <c r="E38" s="64"/>
      <c r="F38" t="s">
        <v>193</v>
      </c>
    </row>
    <row r="39" spans="1:7" x14ac:dyDescent="0.25">
      <c r="A39" s="64"/>
      <c r="B39" s="64"/>
      <c r="C39" s="64"/>
      <c r="D39" s="64"/>
      <c r="E39" s="64"/>
      <c r="F39" t="s">
        <v>195</v>
      </c>
    </row>
    <row r="40" spans="1:7" x14ac:dyDescent="0.25">
      <c r="A40" s="64"/>
      <c r="B40" s="64"/>
      <c r="C40" s="64"/>
      <c r="D40" s="64"/>
      <c r="E40" s="64"/>
      <c r="F40" t="s">
        <v>192</v>
      </c>
    </row>
    <row r="41" spans="1:7" x14ac:dyDescent="0.25">
      <c r="F41" t="s">
        <v>194</v>
      </c>
    </row>
    <row r="42" spans="1:7" ht="28.5" x14ac:dyDescent="0.45">
      <c r="A42" s="226" t="s">
        <v>196</v>
      </c>
      <c r="B42" s="226"/>
      <c r="C42" s="226"/>
      <c r="D42" s="226"/>
      <c r="E42" s="226"/>
      <c r="F42" s="226"/>
      <c r="G42" s="226"/>
    </row>
    <row r="44" spans="1:7" ht="15.75" x14ac:dyDescent="0.25">
      <c r="A44" t="s">
        <v>197</v>
      </c>
      <c r="C44" s="1" t="s">
        <v>172</v>
      </c>
      <c r="D44" s="1" t="s">
        <v>369</v>
      </c>
    </row>
    <row r="45" spans="1:7" x14ac:dyDescent="0.25">
      <c r="A45" s="60" t="s">
        <v>198</v>
      </c>
      <c r="B45" s="60" t="s">
        <v>199</v>
      </c>
    </row>
    <row r="46" spans="1:7" x14ac:dyDescent="0.25">
      <c r="A46" s="60"/>
      <c r="B46" s="60"/>
    </row>
    <row r="47" spans="1:7" ht="15.75" x14ac:dyDescent="0.25">
      <c r="A47" t="s">
        <v>200</v>
      </c>
      <c r="C47" s="1" t="s">
        <v>172</v>
      </c>
      <c r="D47" s="1" t="s">
        <v>370</v>
      </c>
    </row>
    <row r="48" spans="1:7" x14ac:dyDescent="0.25">
      <c r="A48" s="60" t="s">
        <v>198</v>
      </c>
      <c r="B48" s="60" t="s">
        <v>199</v>
      </c>
    </row>
    <row r="49" spans="1:7" x14ac:dyDescent="0.25">
      <c r="A49" s="60"/>
      <c r="B49" s="60"/>
    </row>
    <row r="50" spans="1:7" ht="15.75" x14ac:dyDescent="0.25">
      <c r="A50" t="s">
        <v>201</v>
      </c>
      <c r="C50" s="1" t="s">
        <v>172</v>
      </c>
      <c r="D50" s="1" t="s">
        <v>369</v>
      </c>
    </row>
    <row r="53" spans="1:7" ht="23.25" x14ac:dyDescent="0.35">
      <c r="A53" s="180" t="s">
        <v>202</v>
      </c>
      <c r="B53" s="180"/>
      <c r="C53" s="180"/>
      <c r="D53" s="180"/>
      <c r="E53" s="180"/>
      <c r="F53" s="180"/>
      <c r="G53" s="180"/>
    </row>
    <row r="55" spans="1:7" x14ac:dyDescent="0.25">
      <c r="A55" t="s">
        <v>203</v>
      </c>
    </row>
    <row r="56" spans="1:7" ht="15.75" x14ac:dyDescent="0.25">
      <c r="A56" s="1" t="s">
        <v>371</v>
      </c>
      <c r="B56" s="1" t="s">
        <v>173</v>
      </c>
    </row>
    <row r="57" spans="1:7" ht="30" x14ac:dyDescent="0.25">
      <c r="A57" s="65" t="s">
        <v>177</v>
      </c>
      <c r="B57" s="66" t="s">
        <v>178</v>
      </c>
      <c r="C57" s="65" t="s">
        <v>179</v>
      </c>
      <c r="D57" s="67" t="s">
        <v>180</v>
      </c>
      <c r="E57" s="64"/>
      <c r="F57" s="64"/>
      <c r="G57" s="68"/>
    </row>
    <row r="58" spans="1:7" x14ac:dyDescent="0.25">
      <c r="A58" s="60" t="s">
        <v>372</v>
      </c>
      <c r="B58" s="60" t="s">
        <v>373</v>
      </c>
      <c r="C58" s="60"/>
      <c r="D58" s="69" t="s">
        <v>374</v>
      </c>
      <c r="E58" s="64"/>
      <c r="F58" s="64"/>
      <c r="G58" s="68"/>
    </row>
    <row r="59" spans="1:7" x14ac:dyDescent="0.25">
      <c r="A59" s="60"/>
      <c r="B59" s="60"/>
      <c r="C59" s="60"/>
      <c r="D59" s="69"/>
      <c r="E59" s="64"/>
      <c r="F59" s="64"/>
      <c r="G59" s="68"/>
    </row>
    <row r="61" spans="1:7" x14ac:dyDescent="0.25">
      <c r="A61" t="s">
        <v>204</v>
      </c>
    </row>
    <row r="62" spans="1:7" x14ac:dyDescent="0.25">
      <c r="B62" t="s">
        <v>205</v>
      </c>
      <c r="C62" t="s">
        <v>206</v>
      </c>
    </row>
    <row r="63" spans="1:7" x14ac:dyDescent="0.25">
      <c r="B63" t="s">
        <v>207</v>
      </c>
      <c r="C63" t="s">
        <v>206</v>
      </c>
    </row>
    <row r="64" spans="1:7" x14ac:dyDescent="0.25">
      <c r="A64" t="s">
        <v>208</v>
      </c>
    </row>
    <row r="65" spans="1:7" x14ac:dyDescent="0.25">
      <c r="B65" t="s">
        <v>207</v>
      </c>
      <c r="C65" t="s">
        <v>206</v>
      </c>
    </row>
    <row r="66" spans="1:7" x14ac:dyDescent="0.25">
      <c r="A66" t="s">
        <v>209</v>
      </c>
    </row>
    <row r="67" spans="1:7" ht="15.75" x14ac:dyDescent="0.25">
      <c r="A67" s="1" t="s">
        <v>172</v>
      </c>
      <c r="B67" s="1" t="s">
        <v>173</v>
      </c>
    </row>
    <row r="69" spans="1:7" s="70" customFormat="1" ht="23.25" x14ac:dyDescent="0.35">
      <c r="A69" s="223"/>
      <c r="B69" s="223"/>
      <c r="C69" s="223"/>
      <c r="D69" s="223"/>
      <c r="E69" s="223"/>
      <c r="F69" s="223"/>
      <c r="G69" s="223"/>
    </row>
  </sheetData>
  <mergeCells count="9">
    <mergeCell ref="A69:G69"/>
    <mergeCell ref="A1:G1"/>
    <mergeCell ref="A3:G3"/>
    <mergeCell ref="A12:G12"/>
    <mergeCell ref="A18:G18"/>
    <mergeCell ref="A26:G26"/>
    <mergeCell ref="A32:G32"/>
    <mergeCell ref="A42:G42"/>
    <mergeCell ref="A53:G53"/>
  </mergeCells>
  <pageMargins left="0.51181102362204722" right="0.51181102362204722" top="0.78740157480314965" bottom="0.78740157480314965" header="0.31496062992125984" footer="0.31496062992125984"/>
  <pageSetup paperSize="9" scale="99" orientation="landscape" r:id="rId1"/>
  <rowBreaks count="2" manualBreakCount="2">
    <brk id="24" max="16383" man="1"/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zoomScaleNormal="100" workbookViewId="0">
      <selection activeCell="F37" sqref="F37"/>
    </sheetView>
  </sheetViews>
  <sheetFormatPr defaultColWidth="8.7109375" defaultRowHeight="15" x14ac:dyDescent="0.25"/>
  <cols>
    <col min="1" max="1" width="29.28515625" style="70" customWidth="1"/>
    <col min="2" max="2" width="14.7109375" style="70" customWidth="1"/>
    <col min="3" max="3" width="12.140625" style="70" customWidth="1"/>
    <col min="4" max="4" width="14.42578125" style="70" customWidth="1"/>
    <col min="5" max="5" width="22.85546875" style="70" customWidth="1"/>
    <col min="6" max="6" width="27" style="70" customWidth="1"/>
    <col min="7" max="7" width="16.140625" style="70" customWidth="1"/>
    <col min="8" max="8" width="16" style="70" customWidth="1"/>
    <col min="9" max="9" width="13.7109375" style="70" customWidth="1"/>
    <col min="10" max="10" width="11.140625" style="70" customWidth="1"/>
    <col min="11" max="11" width="10.5703125" style="70" customWidth="1"/>
    <col min="12" max="16384" width="8.7109375" style="70"/>
  </cols>
  <sheetData>
    <row r="1" spans="1:11" ht="21" x14ac:dyDescent="0.35">
      <c r="A1" s="222" t="s">
        <v>211</v>
      </c>
      <c r="B1" s="222"/>
      <c r="C1" s="222"/>
      <c r="D1" s="222"/>
      <c r="E1" s="222"/>
      <c r="F1" s="222"/>
      <c r="G1" s="222"/>
    </row>
    <row r="3" spans="1:11" ht="18" x14ac:dyDescent="0.25">
      <c r="A3" s="75" t="s">
        <v>225</v>
      </c>
      <c r="B3" s="63"/>
      <c r="C3" s="63"/>
      <c r="D3" s="63"/>
      <c r="E3" s="63"/>
      <c r="F3" s="63"/>
      <c r="G3" s="63"/>
    </row>
    <row r="4" spans="1:11" ht="18" x14ac:dyDescent="0.25">
      <c r="A4" s="72"/>
    </row>
    <row r="5" spans="1:11" x14ac:dyDescent="0.25">
      <c r="A5" s="70" t="s">
        <v>212</v>
      </c>
      <c r="B5" s="84">
        <v>45016</v>
      </c>
    </row>
    <row r="6" spans="1:11" x14ac:dyDescent="0.25">
      <c r="A6" s="70" t="s">
        <v>213</v>
      </c>
      <c r="B6" s="84">
        <v>46112</v>
      </c>
    </row>
    <row r="8" spans="1:11" ht="31.5" customHeight="1" x14ac:dyDescent="0.25">
      <c r="A8" s="76" t="s">
        <v>216</v>
      </c>
      <c r="B8" s="89" t="s">
        <v>214</v>
      </c>
      <c r="C8" s="89" t="s">
        <v>215</v>
      </c>
      <c r="D8" s="88" t="s">
        <v>220</v>
      </c>
      <c r="E8" s="88" t="s">
        <v>217</v>
      </c>
      <c r="F8" s="76" t="s">
        <v>218</v>
      </c>
      <c r="G8" s="85" t="s">
        <v>219</v>
      </c>
      <c r="J8"/>
    </row>
    <row r="9" spans="1:11" ht="30" x14ac:dyDescent="0.25">
      <c r="A9" s="158" t="s">
        <v>240</v>
      </c>
      <c r="B9" s="160" t="s">
        <v>241</v>
      </c>
      <c r="C9" s="157">
        <v>28487</v>
      </c>
      <c r="D9" s="85" t="s">
        <v>368</v>
      </c>
      <c r="E9" s="95" t="s">
        <v>242</v>
      </c>
      <c r="F9" s="95" t="s">
        <v>242</v>
      </c>
      <c r="G9" s="85" t="s">
        <v>274</v>
      </c>
      <c r="J9"/>
      <c r="K9"/>
    </row>
    <row r="10" spans="1:11" ht="21" customHeight="1" x14ac:dyDescent="0.25">
      <c r="A10" s="158" t="s">
        <v>245</v>
      </c>
      <c r="B10" s="161" t="s">
        <v>248</v>
      </c>
      <c r="C10" s="157">
        <v>28155</v>
      </c>
      <c r="D10" s="85" t="s">
        <v>368</v>
      </c>
      <c r="E10" s="96" t="s">
        <v>243</v>
      </c>
      <c r="F10" s="96" t="s">
        <v>243</v>
      </c>
      <c r="G10" s="85" t="s">
        <v>274</v>
      </c>
      <c r="J10"/>
      <c r="K10"/>
    </row>
    <row r="11" spans="1:11" ht="21" customHeight="1" x14ac:dyDescent="0.25">
      <c r="A11" s="158" t="s">
        <v>246</v>
      </c>
      <c r="B11" s="161" t="s">
        <v>247</v>
      </c>
      <c r="C11" s="157">
        <v>24078</v>
      </c>
      <c r="D11" s="85" t="s">
        <v>368</v>
      </c>
      <c r="E11" s="159" t="s">
        <v>244</v>
      </c>
      <c r="F11" s="159" t="s">
        <v>244</v>
      </c>
      <c r="G11" s="85" t="s">
        <v>274</v>
      </c>
    </row>
    <row r="12" spans="1:11" x14ac:dyDescent="0.25">
      <c r="A12" s="73"/>
      <c r="B12" s="73"/>
      <c r="C12" s="73"/>
      <c r="D12" s="85"/>
      <c r="E12" s="86"/>
      <c r="F12" s="94"/>
      <c r="G12" s="85"/>
    </row>
    <row r="13" spans="1:11" x14ac:dyDescent="0.25">
      <c r="A13" s="73"/>
      <c r="B13" s="73"/>
      <c r="C13" s="73"/>
      <c r="D13" s="87"/>
      <c r="E13" s="85"/>
      <c r="F13" s="94"/>
      <c r="G13" s="85"/>
    </row>
    <row r="14" spans="1:11" x14ac:dyDescent="0.25">
      <c r="A14" s="73"/>
      <c r="B14" s="73"/>
      <c r="C14" s="73"/>
      <c r="D14" s="85"/>
      <c r="E14" s="85"/>
      <c r="F14" s="94"/>
      <c r="G14" s="85"/>
    </row>
    <row r="16" spans="1:11" ht="18" x14ac:dyDescent="0.25">
      <c r="A16" s="75" t="s">
        <v>224</v>
      </c>
      <c r="B16" s="63"/>
      <c r="C16" s="63"/>
      <c r="D16" s="63"/>
      <c r="E16" s="63"/>
      <c r="F16" s="63"/>
      <c r="G16" s="63"/>
    </row>
    <row r="17" spans="1:11" ht="18" x14ac:dyDescent="0.25">
      <c r="A17" s="72"/>
    </row>
    <row r="18" spans="1:11" x14ac:dyDescent="0.25">
      <c r="A18" s="74" t="s">
        <v>223</v>
      </c>
      <c r="C18" s="84">
        <v>45015</v>
      </c>
    </row>
    <row r="19" spans="1:11" x14ac:dyDescent="0.25">
      <c r="A19" s="70" t="s">
        <v>212</v>
      </c>
      <c r="C19" s="84">
        <v>45016</v>
      </c>
    </row>
    <row r="20" spans="1:11" x14ac:dyDescent="0.25">
      <c r="A20" s="70" t="s">
        <v>213</v>
      </c>
      <c r="C20" s="84">
        <v>46112</v>
      </c>
    </row>
    <row r="22" spans="1:11" ht="45" x14ac:dyDescent="0.25">
      <c r="A22" s="88" t="s">
        <v>216</v>
      </c>
      <c r="B22" s="89" t="s">
        <v>214</v>
      </c>
      <c r="C22" s="89" t="s">
        <v>215</v>
      </c>
      <c r="D22" s="88" t="s">
        <v>220</v>
      </c>
      <c r="E22" s="88" t="s">
        <v>217</v>
      </c>
      <c r="F22" s="88" t="s">
        <v>218</v>
      </c>
      <c r="G22" s="90" t="s">
        <v>219</v>
      </c>
      <c r="H22" s="89" t="s">
        <v>227</v>
      </c>
      <c r="I22" s="90" t="s">
        <v>221</v>
      </c>
      <c r="J22" s="91" t="s">
        <v>226</v>
      </c>
      <c r="K22" s="90" t="s">
        <v>222</v>
      </c>
    </row>
    <row r="23" spans="1:11" ht="21" customHeight="1" x14ac:dyDescent="0.25">
      <c r="A23" s="92" t="s">
        <v>269</v>
      </c>
      <c r="B23" s="160" t="s">
        <v>251</v>
      </c>
      <c r="C23" s="157">
        <v>19306</v>
      </c>
      <c r="D23" s="76" t="s">
        <v>263</v>
      </c>
      <c r="E23" s="93" t="s">
        <v>257</v>
      </c>
      <c r="F23" s="156" t="s">
        <v>367</v>
      </c>
      <c r="G23" s="76" t="s">
        <v>275</v>
      </c>
      <c r="H23" s="76" t="s">
        <v>273</v>
      </c>
      <c r="I23" s="76" t="s">
        <v>273</v>
      </c>
      <c r="J23" s="60"/>
      <c r="K23" s="60"/>
    </row>
    <row r="24" spans="1:11" ht="21" customHeight="1" x14ac:dyDescent="0.25">
      <c r="A24" s="92" t="s">
        <v>270</v>
      </c>
      <c r="B24" s="160" t="s">
        <v>252</v>
      </c>
      <c r="C24" s="157">
        <v>25615</v>
      </c>
      <c r="D24" s="76" t="s">
        <v>264</v>
      </c>
      <c r="E24" s="93" t="s">
        <v>258</v>
      </c>
      <c r="F24" s="156" t="s">
        <v>258</v>
      </c>
      <c r="G24" s="76" t="s">
        <v>275</v>
      </c>
      <c r="H24" s="76" t="s">
        <v>273</v>
      </c>
      <c r="I24" s="76" t="s">
        <v>273</v>
      </c>
      <c r="J24" s="60"/>
      <c r="K24" s="60"/>
    </row>
    <row r="25" spans="1:11" ht="21" customHeight="1" x14ac:dyDescent="0.25">
      <c r="A25" s="92" t="s">
        <v>271</v>
      </c>
      <c r="B25" s="160" t="s">
        <v>253</v>
      </c>
      <c r="C25" s="157">
        <v>23387</v>
      </c>
      <c r="D25" s="76" t="s">
        <v>265</v>
      </c>
      <c r="E25" s="93" t="s">
        <v>259</v>
      </c>
      <c r="F25" s="156" t="s">
        <v>259</v>
      </c>
      <c r="G25" s="76" t="s">
        <v>275</v>
      </c>
      <c r="H25" s="76" t="s">
        <v>273</v>
      </c>
      <c r="I25" s="76" t="s">
        <v>273</v>
      </c>
      <c r="J25" s="60"/>
      <c r="K25" s="60"/>
    </row>
    <row r="26" spans="1:11" ht="21" customHeight="1" x14ac:dyDescent="0.25">
      <c r="A26" s="92" t="s">
        <v>272</v>
      </c>
      <c r="B26" s="160" t="s">
        <v>254</v>
      </c>
      <c r="C26" s="157">
        <v>22048</v>
      </c>
      <c r="D26" s="76" t="s">
        <v>266</v>
      </c>
      <c r="E26" s="93" t="s">
        <v>260</v>
      </c>
      <c r="F26" s="156" t="s">
        <v>260</v>
      </c>
      <c r="G26" s="76" t="s">
        <v>275</v>
      </c>
      <c r="H26" s="76" t="s">
        <v>273</v>
      </c>
      <c r="I26" s="76" t="s">
        <v>273</v>
      </c>
      <c r="J26" s="60"/>
      <c r="K26" s="60"/>
    </row>
    <row r="27" spans="1:11" ht="21" customHeight="1" x14ac:dyDescent="0.25">
      <c r="A27" s="92" t="s">
        <v>249</v>
      </c>
      <c r="B27" s="160" t="s">
        <v>255</v>
      </c>
      <c r="C27" s="157">
        <v>29252</v>
      </c>
      <c r="D27" s="76" t="s">
        <v>267</v>
      </c>
      <c r="E27" s="93" t="s">
        <v>261</v>
      </c>
      <c r="F27" s="156" t="s">
        <v>261</v>
      </c>
      <c r="G27" s="76" t="s">
        <v>275</v>
      </c>
      <c r="H27" s="76" t="s">
        <v>273</v>
      </c>
      <c r="I27" s="76" t="s">
        <v>273</v>
      </c>
      <c r="J27" s="60"/>
      <c r="K27" s="60"/>
    </row>
    <row r="28" spans="1:11" ht="21" customHeight="1" x14ac:dyDescent="0.25">
      <c r="A28" s="92" t="s">
        <v>250</v>
      </c>
      <c r="B28" s="160" t="s">
        <v>256</v>
      </c>
      <c r="C28" s="157">
        <v>25348</v>
      </c>
      <c r="D28" s="76" t="s">
        <v>268</v>
      </c>
      <c r="E28" s="93" t="s">
        <v>262</v>
      </c>
      <c r="F28" s="156" t="s">
        <v>262</v>
      </c>
      <c r="G28" s="76" t="s">
        <v>275</v>
      </c>
      <c r="H28" s="76" t="s">
        <v>273</v>
      </c>
      <c r="I28" s="76" t="s">
        <v>273</v>
      </c>
      <c r="J28" s="60"/>
      <c r="K28" s="60"/>
    </row>
  </sheetData>
  <sheetProtection algorithmName="SHA-512" hashValue="9auc4ZUhHbeM7qT0EfAnf3a1aYjtCxi9n61Hlw1vmB//r9z3f5bM+ZQ3lbLdfmSi0fLL/Qfykeox1qg9P02j0A==" saltValue="3KwWyx2lIXB+QEJmBICiWg==" spinCount="100000" sheet="1" objects="1" scenarios="1" selectLockedCells="1"/>
  <mergeCells count="1">
    <mergeCell ref="A1:G1"/>
  </mergeCells>
  <hyperlinks>
    <hyperlink ref="E9" r:id="rId1" display="mailto:daniel_oliveiracamargo@yahoo.com.br" xr:uid="{00000000-0004-0000-0500-000000000000}"/>
    <hyperlink ref="F9" r:id="rId2" display="mailto:daniel_oliveiracamargo@yahoo.com.br" xr:uid="{00000000-0004-0000-0500-000001000000}"/>
    <hyperlink ref="F23" r:id="rId3" xr:uid="{E4E883AB-A3B7-4008-920C-64452DC9D949}"/>
  </hyperlinks>
  <pageMargins left="0.51181102362204722" right="0.51181102362204722" top="0.78740157480314965" bottom="0.78740157480314965" header="0.31496062992125984" footer="0.31496062992125984"/>
  <pageSetup paperSize="9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K10"/>
  <sheetViews>
    <sheetView zoomScaleNormal="100" workbookViewId="0">
      <selection activeCell="C11" sqref="C11"/>
    </sheetView>
  </sheetViews>
  <sheetFormatPr defaultRowHeight="15" x14ac:dyDescent="0.25"/>
  <cols>
    <col min="1" max="1" width="11.42578125" customWidth="1"/>
    <col min="2" max="2" width="25.42578125" customWidth="1"/>
    <col min="3" max="3" width="10.7109375" customWidth="1"/>
    <col min="4" max="4" width="12" customWidth="1"/>
    <col min="5" max="5" width="11.7109375" customWidth="1"/>
    <col min="6" max="6" width="12.85546875" customWidth="1"/>
    <col min="7" max="7" width="12.42578125" customWidth="1"/>
    <col min="8" max="8" width="6.85546875" customWidth="1"/>
    <col min="9" max="9" width="9.42578125" customWidth="1"/>
    <col min="10" max="10" width="13.5703125" customWidth="1"/>
    <col min="11" max="11" width="13.85546875" customWidth="1"/>
  </cols>
  <sheetData>
    <row r="1" spans="1:11" ht="18.75" x14ac:dyDescent="0.3">
      <c r="A1" s="227" t="s">
        <v>228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1" x14ac:dyDescent="0.25">
      <c r="D2" s="77"/>
      <c r="E2" s="77"/>
    </row>
    <row r="3" spans="1:11" ht="60" x14ac:dyDescent="0.25">
      <c r="A3" s="78" t="s">
        <v>19</v>
      </c>
      <c r="B3" s="79" t="s">
        <v>238</v>
      </c>
      <c r="C3" s="78" t="s">
        <v>229</v>
      </c>
      <c r="D3" s="78" t="s">
        <v>236</v>
      </c>
      <c r="E3" s="78" t="s">
        <v>237</v>
      </c>
      <c r="F3" s="78" t="s">
        <v>230</v>
      </c>
      <c r="G3" s="78" t="s">
        <v>231</v>
      </c>
      <c r="H3" s="78" t="s">
        <v>232</v>
      </c>
      <c r="I3" s="78" t="s">
        <v>233</v>
      </c>
      <c r="J3" s="78" t="s">
        <v>235</v>
      </c>
      <c r="K3" s="80" t="s">
        <v>234</v>
      </c>
    </row>
    <row r="4" spans="1:1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x14ac:dyDescent="0.25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</row>
    <row r="10" spans="1:1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</row>
  </sheetData>
  <mergeCells count="1">
    <mergeCell ref="A1:K1"/>
  </mergeCells>
  <pageMargins left="0.51181102362204722" right="0.5118110236220472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Capa _Resumo</vt:lpstr>
      <vt:lpstr>Demonstrativo das Despesas</vt:lpstr>
      <vt:lpstr>Contratos</vt:lpstr>
      <vt:lpstr>Relação de Bens</vt:lpstr>
      <vt:lpstr>Publicações</vt:lpstr>
      <vt:lpstr>Certidões</vt:lpstr>
      <vt:lpstr>Servidores Cedidos</vt:lpstr>
      <vt:lpstr>'Capa _Resumo'!Area_de_impressao</vt:lpstr>
      <vt:lpstr>Certidões!Area_de_impressao</vt:lpstr>
      <vt:lpstr>Contratos!Area_de_impressao</vt:lpstr>
      <vt:lpstr>'Demonstrativo das Despesas'!Area_de_impressao</vt:lpstr>
      <vt:lpstr>'Servidores Cedidos'!Area_de_impressao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 Regina Sarti</dc:creator>
  <cp:lastModifiedBy>Office</cp:lastModifiedBy>
  <cp:lastPrinted>2026-06-21T00:05:27Z</cp:lastPrinted>
  <dcterms:created xsi:type="dcterms:W3CDTF">2025-07-28T16:04:17Z</dcterms:created>
  <dcterms:modified xsi:type="dcterms:W3CDTF">2026-06-24T20:55:30Z</dcterms:modified>
</cp:coreProperties>
</file>